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pf-fls01\13_企画調整室\253　委託費【市町村段階】\000　交付要綱等\HP掲載ファイル(エクセル等の受託機関作業ファイル用）\R７掲載予定\農業者年金業務委託手数料実績報告書関係\"/>
    </mc:Choice>
  </mc:AlternateContent>
  <xr:revisionPtr revIDLastSave="0" documentId="13_ncr:1_{7D6E0178-3B69-423B-A300-DB802FF32D39}" xr6:coauthVersionLast="47" xr6:coauthVersionMax="47" xr10:uidLastSave="{00000000-0000-0000-0000-000000000000}"/>
  <bookViews>
    <workbookView xWindow="11850" yWindow="2235" windowWidth="14100" windowHeight="12615" tabRatio="820" xr2:uid="{00000000-000D-0000-FFFF-FFFF00000000}"/>
  </bookViews>
  <sheets>
    <sheet name="業務日誌（個人用）記入例" sheetId="49" r:id="rId1"/>
    <sheet name="業務日誌（年度集計用）記入例" sheetId="50" r:id="rId2"/>
    <sheet name="人件費計算シート 記入例" sheetId="51" r:id="rId3"/>
    <sheet name="費用按分計算例シート  記入例" sheetId="52" r:id="rId4"/>
  </sheets>
  <definedNames>
    <definedName name="○×" localSheetId="0">#REF!</definedName>
    <definedName name="○×" localSheetId="1">#REF!</definedName>
    <definedName name="○×" localSheetId="2">#REF!</definedName>
    <definedName name="○×" localSheetId="3">#REF!</definedName>
    <definedName name="○×">#REF!</definedName>
    <definedName name="_xlnm.Print_Area" localSheetId="0">'業務日誌（個人用）記入例'!$A$1:$M$49</definedName>
    <definedName name="_xlnm.Print_Area" localSheetId="1">'業務日誌（年度集計用）記入例'!$A$1:$AC$33</definedName>
    <definedName name="_xlnm.Print_Area" localSheetId="2">'人件費計算シート 記入例'!$A$1:$AC$55</definedName>
    <definedName name="_xlnm.Print_Area" localSheetId="3">'費用按分計算例シート  記入例'!$A$1:$J$45</definedName>
    <definedName name="年度集計用" localSheetId="0">#REF!</definedName>
    <definedName name="年度集計用" localSheetId="1">#REF!</definedName>
    <definedName name="年度集計用" localSheetId="2">#REF!</definedName>
    <definedName name="年度集計用" localSheetId="3">#REF!</definedName>
    <definedName name="年度集計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50" l="1"/>
  <c r="J26" i="50"/>
  <c r="I8" i="52"/>
  <c r="I9" i="52"/>
  <c r="I10" i="52"/>
  <c r="J27" i="50"/>
  <c r="J30" i="50"/>
  <c r="J29" i="50"/>
  <c r="J28" i="50"/>
  <c r="H11" i="50"/>
  <c r="J21" i="50"/>
  <c r="C17" i="50"/>
  <c r="J17" i="50"/>
  <c r="J20" i="50"/>
  <c r="J19" i="50"/>
  <c r="J18" i="50"/>
  <c r="J16" i="50"/>
  <c r="C16" i="50"/>
  <c r="H35" i="52" l="1"/>
  <c r="I27" i="51" l="1"/>
  <c r="I20" i="52"/>
  <c r="I19" i="52"/>
  <c r="I18" i="52"/>
  <c r="I17" i="52"/>
  <c r="I16" i="52"/>
  <c r="I15" i="52"/>
  <c r="H37" i="52"/>
  <c r="H36" i="52"/>
  <c r="I30" i="52"/>
  <c r="I25" i="52"/>
  <c r="H10" i="52"/>
  <c r="G10" i="52"/>
  <c r="F10" i="52"/>
  <c r="H39" i="52" l="1"/>
  <c r="F39" i="52"/>
  <c r="F38" i="52"/>
  <c r="H38" i="52" s="1"/>
  <c r="F37" i="52"/>
  <c r="F36" i="52"/>
  <c r="H40" i="52"/>
  <c r="F35" i="52"/>
  <c r="G29" i="52"/>
  <c r="I29" i="52" s="1"/>
  <c r="G28" i="52"/>
  <c r="I28" i="52" s="1"/>
  <c r="G27" i="52"/>
  <c r="I27" i="52" s="1"/>
  <c r="G26" i="52"/>
  <c r="I26" i="52" s="1"/>
  <c r="G25" i="52"/>
  <c r="G19" i="52"/>
  <c r="G18" i="52"/>
  <c r="G17" i="52"/>
  <c r="G16" i="52"/>
  <c r="G15" i="52"/>
  <c r="N39" i="51"/>
  <c r="Z22" i="51"/>
  <c r="C27" i="51" s="1"/>
  <c r="X22" i="51"/>
  <c r="V22" i="51"/>
  <c r="T22" i="51"/>
  <c r="R22" i="51"/>
  <c r="P22" i="51"/>
  <c r="N22" i="51"/>
  <c r="L22" i="51"/>
  <c r="G22" i="51"/>
  <c r="E22" i="51"/>
  <c r="Z21" i="51"/>
  <c r="I21" i="51"/>
  <c r="Z20" i="51"/>
  <c r="I20" i="51"/>
  <c r="Z19" i="51"/>
  <c r="I19" i="51"/>
  <c r="Z18" i="51"/>
  <c r="I18" i="51"/>
  <c r="Z17" i="51"/>
  <c r="I17" i="51"/>
  <c r="Z16" i="51"/>
  <c r="I16" i="51"/>
  <c r="Z15" i="51"/>
  <c r="I15" i="51"/>
  <c r="Z14" i="51"/>
  <c r="I14" i="51"/>
  <c r="Z13" i="51"/>
  <c r="I13" i="51"/>
  <c r="Z12" i="51"/>
  <c r="I12" i="51"/>
  <c r="Z11" i="51"/>
  <c r="I11" i="51"/>
  <c r="Z10" i="51"/>
  <c r="I10" i="51"/>
  <c r="I22" i="51" l="1"/>
  <c r="Y27" i="51" l="1"/>
  <c r="C33" i="51" s="1"/>
  <c r="N33" i="51" s="1"/>
</calcChain>
</file>

<file path=xl/sharedStrings.xml><?xml version="1.0" encoding="utf-8"?>
<sst xmlns="http://schemas.openxmlformats.org/spreadsheetml/2006/main" count="402" uniqueCount="219">
  <si>
    <t>【個人用】</t>
    <rPh sb="1" eb="3">
      <t>コジン</t>
    </rPh>
    <rPh sb="3" eb="4">
      <t>ヨウ</t>
    </rPh>
    <phoneticPr fontId="4"/>
  </si>
  <si>
    <t>受託機関名称</t>
    <rPh sb="0" eb="2">
      <t>ジュタク</t>
    </rPh>
    <rPh sb="2" eb="4">
      <t>キカン</t>
    </rPh>
    <rPh sb="4" eb="6">
      <t>メイショウ</t>
    </rPh>
    <phoneticPr fontId="7"/>
  </si>
  <si>
    <t>部課(室),支店(所)</t>
    <rPh sb="6" eb="8">
      <t>シテン</t>
    </rPh>
    <rPh sb="9" eb="10">
      <t>ショ</t>
    </rPh>
    <phoneticPr fontId="7"/>
  </si>
  <si>
    <t>担当者</t>
    <rPh sb="0" eb="3">
      <t>タントウシャ</t>
    </rPh>
    <phoneticPr fontId="7"/>
  </si>
  <si>
    <t>年</t>
    <rPh sb="0" eb="1">
      <t>ネン</t>
    </rPh>
    <phoneticPr fontId="4"/>
  </si>
  <si>
    <t>月</t>
    <rPh sb="0" eb="1">
      <t>ガツ</t>
    </rPh>
    <phoneticPr fontId="4"/>
  </si>
  <si>
    <t>農業者年金業務の従事時間</t>
    <rPh sb="0" eb="3">
      <t>ノウギョウシャ</t>
    </rPh>
    <rPh sb="3" eb="5">
      <t>ネンキン</t>
    </rPh>
    <rPh sb="5" eb="7">
      <t>ギョウム</t>
    </rPh>
    <rPh sb="8" eb="10">
      <t>ジュウジ</t>
    </rPh>
    <rPh sb="10" eb="12">
      <t>ジカン</t>
    </rPh>
    <phoneticPr fontId="4"/>
  </si>
  <si>
    <t>出張した場合の　　　　　　　　　　主な用務地</t>
    <rPh sb="0" eb="2">
      <t>シュッチョウ</t>
    </rPh>
    <rPh sb="4" eb="6">
      <t>バアイ</t>
    </rPh>
    <rPh sb="17" eb="18">
      <t>オモ</t>
    </rPh>
    <rPh sb="19" eb="21">
      <t>ヨウム</t>
    </rPh>
    <rPh sb="21" eb="22">
      <t>チ</t>
    </rPh>
    <phoneticPr fontId="4"/>
  </si>
  <si>
    <t>主な業務内容</t>
    <rPh sb="0" eb="1">
      <t>オモ</t>
    </rPh>
    <rPh sb="2" eb="4">
      <t>ギョウム</t>
    </rPh>
    <rPh sb="4" eb="6">
      <t>ナイヨウ</t>
    </rPh>
    <phoneticPr fontId="4"/>
  </si>
  <si>
    <t>日</t>
    <rPh sb="0" eb="1">
      <t>ヒ</t>
    </rPh>
    <phoneticPr fontId="4"/>
  </si>
  <si>
    <t>（曜日）</t>
    <rPh sb="1" eb="2">
      <t>ヒカリ</t>
    </rPh>
    <rPh sb="2" eb="3">
      <t>ビ</t>
    </rPh>
    <phoneticPr fontId="4"/>
  </si>
  <si>
    <t>所定労働時間内</t>
    <rPh sb="0" eb="2">
      <t>ショテイ</t>
    </rPh>
    <rPh sb="2" eb="4">
      <t>ロウドウ</t>
    </rPh>
    <rPh sb="4" eb="7">
      <t>ジカンナイ</t>
    </rPh>
    <phoneticPr fontId="7"/>
  </si>
  <si>
    <t>超過勤務(残業)</t>
    <rPh sb="0" eb="2">
      <t>チョウカ</t>
    </rPh>
    <rPh sb="2" eb="4">
      <t>キンム</t>
    </rPh>
    <rPh sb="5" eb="7">
      <t>ザンギョウ</t>
    </rPh>
    <phoneticPr fontId="4"/>
  </si>
  <si>
    <t>１</t>
    <phoneticPr fontId="4"/>
  </si>
  <si>
    <t>　時間</t>
    <rPh sb="1" eb="3">
      <t>ジカン</t>
    </rPh>
    <phoneticPr fontId="4"/>
  </si>
  <si>
    <t>時間</t>
    <rPh sb="0" eb="2">
      <t>ジカン</t>
    </rPh>
    <phoneticPr fontId="4"/>
  </si>
  <si>
    <t>２</t>
    <phoneticPr fontId="4"/>
  </si>
  <si>
    <t>３</t>
    <phoneticPr fontId="4"/>
  </si>
  <si>
    <t>４</t>
    <phoneticPr fontId="4"/>
  </si>
  <si>
    <t>６</t>
    <phoneticPr fontId="4"/>
  </si>
  <si>
    <t>８</t>
    <phoneticPr fontId="4"/>
  </si>
  <si>
    <t>９</t>
    <phoneticPr fontId="4"/>
  </si>
  <si>
    <t>１０</t>
    <phoneticPr fontId="4"/>
  </si>
  <si>
    <t>１３</t>
    <phoneticPr fontId="4"/>
  </si>
  <si>
    <t>１４</t>
    <phoneticPr fontId="4"/>
  </si>
  <si>
    <t>１５</t>
    <phoneticPr fontId="4"/>
  </si>
  <si>
    <t>１７</t>
    <phoneticPr fontId="4"/>
  </si>
  <si>
    <t>１９</t>
    <phoneticPr fontId="4"/>
  </si>
  <si>
    <t>２１</t>
    <phoneticPr fontId="4"/>
  </si>
  <si>
    <t>２３</t>
    <phoneticPr fontId="4"/>
  </si>
  <si>
    <t>２５</t>
    <phoneticPr fontId="4"/>
  </si>
  <si>
    <t>２６</t>
    <phoneticPr fontId="4"/>
  </si>
  <si>
    <t>２７</t>
    <phoneticPr fontId="4"/>
  </si>
  <si>
    <t>２９</t>
    <phoneticPr fontId="4"/>
  </si>
  <si>
    <t>３０</t>
    <phoneticPr fontId="4"/>
  </si>
  <si>
    <t>月計</t>
    <rPh sb="0" eb="1">
      <t>ツキ</t>
    </rPh>
    <rPh sb="1" eb="2">
      <t>ケイ</t>
    </rPh>
    <phoneticPr fontId="4"/>
  </si>
  <si>
    <t>年間計</t>
    <rPh sb="0" eb="2">
      <t>ネンカン</t>
    </rPh>
    <rPh sb="2" eb="3">
      <t>ケイ</t>
    </rPh>
    <phoneticPr fontId="4"/>
  </si>
  <si>
    <t>注１）</t>
    <rPh sb="0" eb="1">
      <t>チュウ</t>
    </rPh>
    <phoneticPr fontId="4"/>
  </si>
  <si>
    <t>注２）</t>
    <rPh sb="0" eb="1">
      <t>チュウ</t>
    </rPh>
    <phoneticPr fontId="4"/>
  </si>
  <si>
    <t>　出張用務先での農業者年金業務の従事時間については、各業務受託機関の規定により、出張用務のための旅行時間が正規の勤務時間に含まれると判断された場合の当該時間を含む。</t>
    <rPh sb="5" eb="6">
      <t>サキ</t>
    </rPh>
    <rPh sb="8" eb="11">
      <t>ノウギョウシャ</t>
    </rPh>
    <rPh sb="11" eb="13">
      <t>ネンキン</t>
    </rPh>
    <rPh sb="13" eb="15">
      <t>ギョウム</t>
    </rPh>
    <rPh sb="16" eb="18">
      <t>ジュウジ</t>
    </rPh>
    <rPh sb="26" eb="27">
      <t>カク</t>
    </rPh>
    <rPh sb="27" eb="29">
      <t>ギョウム</t>
    </rPh>
    <rPh sb="29" eb="31">
      <t>ジュタク</t>
    </rPh>
    <rPh sb="31" eb="33">
      <t>キカン</t>
    </rPh>
    <rPh sb="34" eb="36">
      <t>キテイ</t>
    </rPh>
    <rPh sb="40" eb="42">
      <t>シュッチョウ</t>
    </rPh>
    <rPh sb="42" eb="44">
      <t>ヨウム</t>
    </rPh>
    <rPh sb="48" eb="50">
      <t>リョコウ</t>
    </rPh>
    <rPh sb="50" eb="52">
      <t>ジカン</t>
    </rPh>
    <phoneticPr fontId="4"/>
  </si>
  <si>
    <t>注３）</t>
    <rPh sb="0" eb="1">
      <t>チュウ</t>
    </rPh>
    <phoneticPr fontId="4"/>
  </si>
  <si>
    <t>　業務内容欄に活性化組織を対象とする研修会及び会議の開催準備（資料作成等）と記入する場合は、研修会及び会議の内容が加入推進活動を含む制度普及活動を目的としたものに限る。</t>
    <rPh sb="1" eb="3">
      <t>ギョウム</t>
    </rPh>
    <rPh sb="3" eb="5">
      <t>ナイヨウ</t>
    </rPh>
    <rPh sb="5" eb="6">
      <t>ラン</t>
    </rPh>
    <rPh sb="7" eb="10">
      <t>カッセイカ</t>
    </rPh>
    <rPh sb="10" eb="12">
      <t>ソシキ</t>
    </rPh>
    <rPh sb="13" eb="15">
      <t>タイショウ</t>
    </rPh>
    <rPh sb="21" eb="22">
      <t>オヨ</t>
    </rPh>
    <rPh sb="31" eb="33">
      <t>シリョウ</t>
    </rPh>
    <rPh sb="33" eb="35">
      <t>サクセイ</t>
    </rPh>
    <rPh sb="35" eb="36">
      <t>トウ</t>
    </rPh>
    <rPh sb="38" eb="40">
      <t>キニュウ</t>
    </rPh>
    <rPh sb="42" eb="44">
      <t>バアイ</t>
    </rPh>
    <rPh sb="54" eb="56">
      <t>ナイヨウ</t>
    </rPh>
    <rPh sb="57" eb="59">
      <t>カニュウ</t>
    </rPh>
    <rPh sb="59" eb="61">
      <t>スイシン</t>
    </rPh>
    <rPh sb="61" eb="63">
      <t>カツドウ</t>
    </rPh>
    <rPh sb="64" eb="65">
      <t>フク</t>
    </rPh>
    <rPh sb="66" eb="68">
      <t>セイド</t>
    </rPh>
    <rPh sb="68" eb="70">
      <t>フキュウ</t>
    </rPh>
    <rPh sb="70" eb="72">
      <t>カツドウ</t>
    </rPh>
    <rPh sb="73" eb="75">
      <t>モクテキ</t>
    </rPh>
    <rPh sb="81" eb="82">
      <t>カギ</t>
    </rPh>
    <phoneticPr fontId="4"/>
  </si>
  <si>
    <t>現況届の点検</t>
    <rPh sb="0" eb="3">
      <t>ゲンキョウトドケ</t>
    </rPh>
    <rPh sb="4" eb="6">
      <t>テンケン</t>
    </rPh>
    <phoneticPr fontId="7"/>
  </si>
  <si>
    <t>加入推進名簿の現状把握</t>
    <rPh sb="0" eb="2">
      <t>カニュウ</t>
    </rPh>
    <rPh sb="2" eb="4">
      <t>スイシン</t>
    </rPh>
    <rPh sb="4" eb="6">
      <t>メイボ</t>
    </rPh>
    <rPh sb="7" eb="9">
      <t>ゲンジョウ</t>
    </rPh>
    <rPh sb="9" eb="11">
      <t>ハアク</t>
    </rPh>
    <phoneticPr fontId="7"/>
  </si>
  <si>
    <t>裁定請求書の点検・補正</t>
    <rPh sb="0" eb="2">
      <t>サイテイ</t>
    </rPh>
    <rPh sb="2" eb="5">
      <t>セイキュウショ</t>
    </rPh>
    <rPh sb="6" eb="8">
      <t>テンケン</t>
    </rPh>
    <rPh sb="9" eb="11">
      <t>ホセイ</t>
    </rPh>
    <phoneticPr fontId="7"/>
  </si>
  <si>
    <t>給付関係書類受付簿の整理</t>
    <rPh sb="0" eb="2">
      <t>キュウフ</t>
    </rPh>
    <rPh sb="2" eb="4">
      <t>カンケイ</t>
    </rPh>
    <rPh sb="4" eb="6">
      <t>ショルイ</t>
    </rPh>
    <rPh sb="6" eb="8">
      <t>ウケツケ</t>
    </rPh>
    <rPh sb="8" eb="9">
      <t>ボ</t>
    </rPh>
    <rPh sb="10" eb="12">
      <t>セイリ</t>
    </rPh>
    <phoneticPr fontId="7"/>
  </si>
  <si>
    <t>○○市</t>
    <rPh sb="2" eb="3">
      <t>シ</t>
    </rPh>
    <phoneticPr fontId="4"/>
  </si>
  <si>
    <t>農業者年金業務担当者会議出席</t>
    <rPh sb="0" eb="3">
      <t>ノウギョウシャ</t>
    </rPh>
    <rPh sb="3" eb="5">
      <t>ネンキン</t>
    </rPh>
    <rPh sb="5" eb="7">
      <t>ギョウム</t>
    </rPh>
    <rPh sb="7" eb="10">
      <t>タントウシャ</t>
    </rPh>
    <rPh sb="10" eb="12">
      <t>カイギ</t>
    </rPh>
    <rPh sb="12" eb="14">
      <t>シュッセキ</t>
    </rPh>
    <phoneticPr fontId="7"/>
  </si>
  <si>
    <t>被保険者資格関係届書審査</t>
    <rPh sb="0" eb="4">
      <t>ヒホケンシャ</t>
    </rPh>
    <rPh sb="4" eb="6">
      <t>シカク</t>
    </rPh>
    <rPh sb="6" eb="9">
      <t>カンケイトドケ</t>
    </rPh>
    <rPh sb="9" eb="10">
      <t>ショ</t>
    </rPh>
    <rPh sb="10" eb="12">
      <t>シンサ</t>
    </rPh>
    <phoneticPr fontId="7"/>
  </si>
  <si>
    <t>給付関係届書審査</t>
    <rPh sb="0" eb="2">
      <t>キュウフ</t>
    </rPh>
    <rPh sb="2" eb="4">
      <t>カンケイ</t>
    </rPh>
    <rPh sb="4" eb="6">
      <t>トドケショ</t>
    </rPh>
    <rPh sb="6" eb="8">
      <t>シンサ</t>
    </rPh>
    <phoneticPr fontId="7"/>
  </si>
  <si>
    <t>戸別訪問</t>
    <rPh sb="0" eb="2">
      <t>コベツ</t>
    </rPh>
    <rPh sb="2" eb="4">
      <t>ホウモン</t>
    </rPh>
    <phoneticPr fontId="7"/>
  </si>
  <si>
    <t>××町</t>
    <rPh sb="2" eb="3">
      <t>チョウ</t>
    </rPh>
    <phoneticPr fontId="4"/>
  </si>
  <si>
    <t>認定農業者研修会（農業者年金制度説明）</t>
    <rPh sb="0" eb="2">
      <t>ニンテイ</t>
    </rPh>
    <rPh sb="2" eb="5">
      <t>ノウギョウシャ</t>
    </rPh>
    <rPh sb="5" eb="8">
      <t>ケンシュウカイ</t>
    </rPh>
    <rPh sb="9" eb="12">
      <t>ノウギョウシャ</t>
    </rPh>
    <rPh sb="12" eb="14">
      <t>ネンキン</t>
    </rPh>
    <rPh sb="14" eb="16">
      <t>セイド</t>
    </rPh>
    <rPh sb="16" eb="18">
      <t>セツメイ</t>
    </rPh>
    <phoneticPr fontId="7"/>
  </si>
  <si>
    <t>【年度集計用】</t>
    <rPh sb="1" eb="3">
      <t>ネンド</t>
    </rPh>
    <rPh sb="3" eb="5">
      <t>シュウケイ</t>
    </rPh>
    <rPh sb="5" eb="6">
      <t>ヨウ</t>
    </rPh>
    <phoneticPr fontId="4"/>
  </si>
  <si>
    <t>1日の所定労働時間</t>
    <rPh sb="1" eb="2">
      <t>ニチ</t>
    </rPh>
    <rPh sb="3" eb="5">
      <t>ショテイ</t>
    </rPh>
    <rPh sb="5" eb="7">
      <t>ロウドウ</t>
    </rPh>
    <rPh sb="7" eb="9">
      <t>ジカン</t>
    </rPh>
    <phoneticPr fontId="7"/>
  </si>
  <si>
    <t>年間所定労働日数</t>
    <rPh sb="0" eb="2">
      <t>ネンカン</t>
    </rPh>
    <rPh sb="2" eb="4">
      <t>ショテイ</t>
    </rPh>
    <rPh sb="4" eb="6">
      <t>ロウドウ</t>
    </rPh>
    <rPh sb="6" eb="7">
      <t>ニチ</t>
    </rPh>
    <rPh sb="7" eb="8">
      <t>スウ</t>
    </rPh>
    <phoneticPr fontId="7"/>
  </si>
  <si>
    <t>年間所定総労働時間</t>
    <rPh sb="0" eb="2">
      <t>ネンカン</t>
    </rPh>
    <rPh sb="2" eb="4">
      <t>ショテイ</t>
    </rPh>
    <rPh sb="4" eb="5">
      <t>ソウ</t>
    </rPh>
    <rPh sb="5" eb="7">
      <t>ロウドウ</t>
    </rPh>
    <rPh sb="7" eb="9">
      <t>ジカン</t>
    </rPh>
    <phoneticPr fontId="7"/>
  </si>
  <si>
    <t>時間</t>
    <rPh sb="0" eb="2">
      <t>ジカン</t>
    </rPh>
    <phoneticPr fontId="7"/>
  </si>
  <si>
    <t>日</t>
    <rPh sb="0" eb="1">
      <t>ニチ</t>
    </rPh>
    <phoneticPr fontId="7"/>
  </si>
  <si>
    <t>【正職員】</t>
    <rPh sb="1" eb="4">
      <t>セイショクイン</t>
    </rPh>
    <phoneticPr fontId="7"/>
  </si>
  <si>
    <t>A.年間所定総労働時間</t>
    <rPh sb="2" eb="4">
      <t>ネンカン</t>
    </rPh>
    <rPh sb="4" eb="6">
      <t>ショテイ</t>
    </rPh>
    <rPh sb="6" eb="7">
      <t>ソウ</t>
    </rPh>
    <rPh sb="7" eb="9">
      <t>ロウドウ</t>
    </rPh>
    <rPh sb="9" eb="11">
      <t>ジカン</t>
    </rPh>
    <phoneticPr fontId="4"/>
  </si>
  <si>
    <t>農業者年金業務の
従事時間</t>
    <rPh sb="0" eb="3">
      <t>ノウギョウシャ</t>
    </rPh>
    <rPh sb="3" eb="5">
      <t>ネンキン</t>
    </rPh>
    <rPh sb="5" eb="7">
      <t>ギョウム</t>
    </rPh>
    <rPh sb="9" eb="11">
      <t>ジュウジ</t>
    </rPh>
    <rPh sb="11" eb="13">
      <t>ジカン</t>
    </rPh>
    <phoneticPr fontId="4"/>
  </si>
  <si>
    <r>
      <rPr>
        <sz val="8"/>
        <rFont val="ＭＳ Ｐゴシック"/>
        <family val="3"/>
        <charset val="128"/>
      </rPr>
      <t>農年従事時間割合</t>
    </r>
    <r>
      <rPr>
        <sz val="10"/>
        <rFont val="ＭＳ Ｐゴシック"/>
        <family val="3"/>
        <charset val="128"/>
      </rPr>
      <t>　　　　　　　
（B÷A）</t>
    </r>
    <rPh sb="0" eb="1">
      <t>ノウ</t>
    </rPh>
    <rPh sb="1" eb="2">
      <t>トシ</t>
    </rPh>
    <rPh sb="2" eb="4">
      <t>ジュウジ</t>
    </rPh>
    <rPh sb="4" eb="6">
      <t>ジカン</t>
    </rPh>
    <rPh sb="6" eb="8">
      <t>ワリアイ</t>
    </rPh>
    <phoneticPr fontId="4"/>
  </si>
  <si>
    <t>備考</t>
    <rPh sb="0" eb="2">
      <t>ビコウ</t>
    </rPh>
    <phoneticPr fontId="4"/>
  </si>
  <si>
    <t>B.所定労働時間内</t>
    <rPh sb="2" eb="4">
      <t>ショテイ</t>
    </rPh>
    <rPh sb="4" eb="6">
      <t>ロウドウ</t>
    </rPh>
    <rPh sb="6" eb="9">
      <t>ジカンナイ</t>
    </rPh>
    <phoneticPr fontId="7"/>
  </si>
  <si>
    <t>超勤（残業）</t>
    <rPh sb="0" eb="2">
      <t>チョウキン</t>
    </rPh>
    <rPh sb="3" eb="5">
      <t>ザンギョウ</t>
    </rPh>
    <phoneticPr fontId="7"/>
  </si>
  <si>
    <t>　％　</t>
    <phoneticPr fontId="4"/>
  </si>
  <si>
    <t>合　　　計</t>
    <rPh sb="0" eb="1">
      <t>ゴウ</t>
    </rPh>
    <rPh sb="4" eb="5">
      <t>ケイ</t>
    </rPh>
    <phoneticPr fontId="7"/>
  </si>
  <si>
    <t>【臨時職員等（異なる年間所定総労働時間の職員）がいる場合】</t>
    <rPh sb="1" eb="3">
      <t>リンジ</t>
    </rPh>
    <rPh sb="3" eb="5">
      <t>ショクイン</t>
    </rPh>
    <rPh sb="5" eb="6">
      <t>トウ</t>
    </rPh>
    <rPh sb="7" eb="8">
      <t>コト</t>
    </rPh>
    <rPh sb="10" eb="12">
      <t>ネンカン</t>
    </rPh>
    <rPh sb="12" eb="14">
      <t>ショテイ</t>
    </rPh>
    <rPh sb="14" eb="15">
      <t>ソウ</t>
    </rPh>
    <rPh sb="15" eb="17">
      <t>ロウドウ</t>
    </rPh>
    <rPh sb="17" eb="19">
      <t>ジカン</t>
    </rPh>
    <rPh sb="20" eb="22">
      <t>ショクイン</t>
    </rPh>
    <rPh sb="26" eb="28">
      <t>バアイ</t>
    </rPh>
    <phoneticPr fontId="7"/>
  </si>
  <si>
    <t>５</t>
    <phoneticPr fontId="4"/>
  </si>
  <si>
    <t>７</t>
    <phoneticPr fontId="4"/>
  </si>
  <si>
    <t>１１</t>
    <phoneticPr fontId="4"/>
  </si>
  <si>
    <t>１２</t>
    <phoneticPr fontId="4"/>
  </si>
  <si>
    <t>１６</t>
    <phoneticPr fontId="4"/>
  </si>
  <si>
    <t>１８</t>
    <phoneticPr fontId="4"/>
  </si>
  <si>
    <t>２０</t>
    <phoneticPr fontId="4"/>
  </si>
  <si>
    <t>２２</t>
    <phoneticPr fontId="4"/>
  </si>
  <si>
    <t>２４</t>
    <phoneticPr fontId="4"/>
  </si>
  <si>
    <t>２８</t>
    <phoneticPr fontId="4"/>
  </si>
  <si>
    <t>時間</t>
    <rPh sb="0" eb="2">
      <t>ジカン</t>
    </rPh>
    <phoneticPr fontId="3"/>
  </si>
  <si>
    <t>左記の月計のうち加入推進の活動時間</t>
    <rPh sb="0" eb="2">
      <t>サキ</t>
    </rPh>
    <rPh sb="3" eb="5">
      <t>ゲッケイ</t>
    </rPh>
    <rPh sb="8" eb="10">
      <t>カニュウ</t>
    </rPh>
    <rPh sb="10" eb="12">
      <t>スイシン</t>
    </rPh>
    <rPh sb="13" eb="15">
      <t>カツドウ</t>
    </rPh>
    <rPh sb="15" eb="17">
      <t>ジカン</t>
    </rPh>
    <phoneticPr fontId="3"/>
  </si>
  <si>
    <t>加入推進の年間活動時間</t>
    <rPh sb="0" eb="2">
      <t>カニュウ</t>
    </rPh>
    <rPh sb="2" eb="4">
      <t>スイシン</t>
    </rPh>
    <rPh sb="5" eb="7">
      <t>ネンカン</t>
    </rPh>
    <rPh sb="7" eb="9">
      <t>カツドウ</t>
    </rPh>
    <rPh sb="9" eb="11">
      <t>ジカン</t>
    </rPh>
    <phoneticPr fontId="3"/>
  </si>
  <si>
    <t>　主な業務内容欄には、実施した業務の内容が農業者年金の業務であることが明確にわかるよう記入する。</t>
    <rPh sb="1" eb="2">
      <t>オモ</t>
    </rPh>
    <rPh sb="3" eb="5">
      <t>ギョウム</t>
    </rPh>
    <rPh sb="5" eb="7">
      <t>ナイヨウ</t>
    </rPh>
    <rPh sb="7" eb="8">
      <t>ラン</t>
    </rPh>
    <rPh sb="11" eb="13">
      <t>ジッシ</t>
    </rPh>
    <rPh sb="15" eb="17">
      <t>ギョウム</t>
    </rPh>
    <rPh sb="18" eb="20">
      <t>ナイヨウ</t>
    </rPh>
    <rPh sb="21" eb="24">
      <t>ノウギョウシャ</t>
    </rPh>
    <rPh sb="24" eb="26">
      <t>ネンキン</t>
    </rPh>
    <rPh sb="27" eb="29">
      <t>ギョウム</t>
    </rPh>
    <rPh sb="35" eb="37">
      <t>メイカク</t>
    </rPh>
    <rPh sb="43" eb="45">
      <t>キニュウ</t>
    </rPh>
    <phoneticPr fontId="4"/>
  </si>
  <si>
    <t>注４）</t>
    <rPh sb="0" eb="1">
      <t>チュウ</t>
    </rPh>
    <phoneticPr fontId="4"/>
  </si>
  <si>
    <t>注５）</t>
    <rPh sb="0" eb="1">
      <t>チュウ</t>
    </rPh>
    <phoneticPr fontId="4"/>
  </si>
  <si>
    <t>加入推進の
年間活動時間</t>
    <rPh sb="0" eb="2">
      <t>カニュウ</t>
    </rPh>
    <rPh sb="2" eb="4">
      <t>スイシン</t>
    </rPh>
    <rPh sb="6" eb="8">
      <t>ネンカン</t>
    </rPh>
    <rPh sb="8" eb="10">
      <t>カツドウ</t>
    </rPh>
    <rPh sb="10" eb="12">
      <t>ジカン</t>
    </rPh>
    <phoneticPr fontId="3"/>
  </si>
  <si>
    <t>　加入推進の活動時間には、加入推進にかかる時間のほか、加入に関する問合せの対応や、加入推進にかかる事務作業及び加入推進対策会議等の会議･研修会の時間等も含めることができる。</t>
    <rPh sb="1" eb="3">
      <t>カニュウ</t>
    </rPh>
    <rPh sb="3" eb="5">
      <t>スイシン</t>
    </rPh>
    <rPh sb="6" eb="8">
      <t>カツドウ</t>
    </rPh>
    <rPh sb="8" eb="10">
      <t>ジカン</t>
    </rPh>
    <rPh sb="13" eb="15">
      <t>カニュウ</t>
    </rPh>
    <rPh sb="15" eb="17">
      <t>スイシン</t>
    </rPh>
    <rPh sb="21" eb="23">
      <t>ジカン</t>
    </rPh>
    <rPh sb="27" eb="29">
      <t>カニュウ</t>
    </rPh>
    <rPh sb="30" eb="31">
      <t>カン</t>
    </rPh>
    <rPh sb="33" eb="35">
      <t>トイアワ</t>
    </rPh>
    <rPh sb="37" eb="39">
      <t>タイオウ</t>
    </rPh>
    <rPh sb="41" eb="43">
      <t>カニュウ</t>
    </rPh>
    <rPh sb="43" eb="45">
      <t>スイシン</t>
    </rPh>
    <rPh sb="49" eb="51">
      <t>ジム</t>
    </rPh>
    <rPh sb="51" eb="53">
      <t>サギョウ</t>
    </rPh>
    <rPh sb="53" eb="54">
      <t>オヨ</t>
    </rPh>
    <rPh sb="55" eb="57">
      <t>カニュウ</t>
    </rPh>
    <rPh sb="57" eb="59">
      <t>スイシン</t>
    </rPh>
    <rPh sb="59" eb="61">
      <t>タイサク</t>
    </rPh>
    <rPh sb="61" eb="63">
      <t>カイギ</t>
    </rPh>
    <rPh sb="63" eb="64">
      <t>トウ</t>
    </rPh>
    <rPh sb="65" eb="67">
      <t>カイギ</t>
    </rPh>
    <rPh sb="68" eb="70">
      <t>ケンシュウ</t>
    </rPh>
    <rPh sb="70" eb="71">
      <t>カイ</t>
    </rPh>
    <rPh sb="72" eb="74">
      <t>ジカン</t>
    </rPh>
    <rPh sb="74" eb="75">
      <t>トウ</t>
    </rPh>
    <rPh sb="76" eb="77">
      <t>フク</t>
    </rPh>
    <phoneticPr fontId="4"/>
  </si>
  <si>
    <t>加入推進対策会議資料準備</t>
    <rPh sb="0" eb="2">
      <t>カニュウ</t>
    </rPh>
    <rPh sb="2" eb="4">
      <t>スイシン</t>
    </rPh>
    <rPh sb="4" eb="6">
      <t>タイサク</t>
    </rPh>
    <rPh sb="6" eb="8">
      <t>カイギ</t>
    </rPh>
    <rPh sb="8" eb="10">
      <t>シリョウ</t>
    </rPh>
    <rPh sb="10" eb="12">
      <t>ジュンビ</t>
    </rPh>
    <phoneticPr fontId="7"/>
  </si>
  <si>
    <t>△△農委、△△農協</t>
    <rPh sb="2" eb="4">
      <t>ノウイ</t>
    </rPh>
    <rPh sb="7" eb="9">
      <t>ノウキョウ</t>
    </rPh>
    <phoneticPr fontId="3"/>
  </si>
  <si>
    <t>XXXX</t>
    <phoneticPr fontId="3"/>
  </si>
  <si>
    <t>□□課、□□支店等</t>
    <rPh sb="2" eb="3">
      <t>カ</t>
    </rPh>
    <rPh sb="6" eb="8">
      <t>シテン</t>
    </rPh>
    <rPh sb="8" eb="9">
      <t>トウ</t>
    </rPh>
    <phoneticPr fontId="3"/>
  </si>
  <si>
    <t>○○</t>
    <phoneticPr fontId="3"/>
  </si>
  <si>
    <t>　農業者年金業務の従事時間は時間単位で記載し、業務に従事していない場合は空欄とすること。</t>
    <rPh sb="1" eb="4">
      <t>ノウギョウシャ</t>
    </rPh>
    <rPh sb="4" eb="6">
      <t>ネンキン</t>
    </rPh>
    <rPh sb="6" eb="8">
      <t>ギョウム</t>
    </rPh>
    <rPh sb="9" eb="11">
      <t>ジュウジ</t>
    </rPh>
    <rPh sb="11" eb="13">
      <t>ジカン</t>
    </rPh>
    <rPh sb="14" eb="16">
      <t>ジカン</t>
    </rPh>
    <rPh sb="16" eb="18">
      <t>タンイ</t>
    </rPh>
    <rPh sb="19" eb="21">
      <t>キサイ</t>
    </rPh>
    <rPh sb="23" eb="25">
      <t>ギョウム</t>
    </rPh>
    <rPh sb="26" eb="28">
      <t>ジュウジ</t>
    </rPh>
    <rPh sb="33" eb="35">
      <t>バアイ</t>
    </rPh>
    <rPh sb="36" eb="38">
      <t>クウラン</t>
    </rPh>
    <phoneticPr fontId="4"/>
  </si>
  <si>
    <t>△△農委、△△農協</t>
    <phoneticPr fontId="3"/>
  </si>
  <si>
    <t>事業年度　業務日誌（〇月分）記入例</t>
    <rPh sb="14" eb="16">
      <t>キニュウ</t>
    </rPh>
    <rPh sb="16" eb="17">
      <t>レイ</t>
    </rPh>
    <phoneticPr fontId="4"/>
  </si>
  <si>
    <t>事業年度　業務日誌（年度集計）記入例</t>
    <rPh sb="15" eb="17">
      <t>キニュウ</t>
    </rPh>
    <rPh sb="17" eb="18">
      <t>レイ</t>
    </rPh>
    <phoneticPr fontId="3"/>
  </si>
  <si>
    <t>□□課、□□支店等</t>
    <phoneticPr fontId="3"/>
  </si>
  <si>
    <t>令和</t>
    <rPh sb="0" eb="2">
      <t>レイワ</t>
    </rPh>
    <phoneticPr fontId="4"/>
  </si>
  <si>
    <t>（様式例第５号）</t>
    <rPh sb="1" eb="3">
      <t>ヨウシキ</t>
    </rPh>
    <rPh sb="3" eb="4">
      <t>レイ</t>
    </rPh>
    <rPh sb="4" eb="5">
      <t>ダイ</t>
    </rPh>
    <rPh sb="6" eb="7">
      <t>ゴウ</t>
    </rPh>
    <phoneticPr fontId="4"/>
  </si>
  <si>
    <t>（様式例第６号）</t>
    <rPh sb="1" eb="3">
      <t>ヨウシキ</t>
    </rPh>
    <rPh sb="3" eb="4">
      <t>レイ</t>
    </rPh>
    <rPh sb="4" eb="5">
      <t>ダイ</t>
    </rPh>
    <rPh sb="6" eb="7">
      <t>ゴウ</t>
    </rPh>
    <phoneticPr fontId="4"/>
  </si>
  <si>
    <t>令和</t>
    <rPh sb="0" eb="2">
      <t>レイワ</t>
    </rPh>
    <phoneticPr fontId="3"/>
  </si>
  <si>
    <t>担当者A</t>
    <phoneticPr fontId="3"/>
  </si>
  <si>
    <t>担当者</t>
    <phoneticPr fontId="4"/>
  </si>
  <si>
    <t>担当者A</t>
    <phoneticPr fontId="7"/>
  </si>
  <si>
    <t>担当者B</t>
    <phoneticPr fontId="7"/>
  </si>
  <si>
    <t>担当者C</t>
    <phoneticPr fontId="7"/>
  </si>
  <si>
    <t>円</t>
    <rPh sb="0" eb="1">
      <t>エン</t>
    </rPh>
    <phoneticPr fontId="7"/>
  </si>
  <si>
    <t>＝</t>
    <phoneticPr fontId="7"/>
  </si>
  <si>
    <t>×</t>
    <phoneticPr fontId="7"/>
  </si>
  <si>
    <t>農業者年金
人件費（超勤）</t>
    <rPh sb="0" eb="3">
      <t>ノウギョウシャ</t>
    </rPh>
    <rPh sb="3" eb="5">
      <t>ネンキン</t>
    </rPh>
    <rPh sb="6" eb="9">
      <t>ジンケンヒ</t>
    </rPh>
    <rPh sb="10" eb="12">
      <t>チョウキン</t>
    </rPh>
    <phoneticPr fontId="7"/>
  </si>
  <si>
    <t>年間農業者年金業務
従事時間（超勤）</t>
    <rPh sb="0" eb="2">
      <t>ネンカン</t>
    </rPh>
    <rPh sb="2" eb="5">
      <t>ノウギョウシャ</t>
    </rPh>
    <rPh sb="5" eb="7">
      <t>ネンキン</t>
    </rPh>
    <rPh sb="7" eb="9">
      <t>ギョウム</t>
    </rPh>
    <rPh sb="10" eb="12">
      <t>ジュウジ</t>
    </rPh>
    <rPh sb="12" eb="14">
      <t>ジカン</t>
    </rPh>
    <phoneticPr fontId="7"/>
  </si>
  <si>
    <t>時給単価
（超勤）</t>
    <rPh sb="0" eb="2">
      <t>ジキュウ</t>
    </rPh>
    <rPh sb="2" eb="4">
      <t>タンカ</t>
    </rPh>
    <rPh sb="6" eb="8">
      <t>チョウキン</t>
    </rPh>
    <phoneticPr fontId="7"/>
  </si>
  <si>
    <r>
      <t>【農業者年金業務に係る</t>
    </r>
    <r>
      <rPr>
        <sz val="9"/>
        <color rgb="FFFF0000"/>
        <rFont val="ＭＳ ゴシック"/>
        <family val="3"/>
        <charset val="128"/>
      </rPr>
      <t>超過勤務（残業）手当</t>
    </r>
    <r>
      <rPr>
        <sz val="9"/>
        <color theme="1"/>
        <rFont val="ＭＳ ゴシック"/>
        <family val="3"/>
        <charset val="128"/>
      </rPr>
      <t>の算定例】</t>
    </r>
    <rPh sb="1" eb="4">
      <t>ノウギョウシャ</t>
    </rPh>
    <rPh sb="4" eb="6">
      <t>ネンキン</t>
    </rPh>
    <rPh sb="6" eb="8">
      <t>ギョウム</t>
    </rPh>
    <rPh sb="9" eb="10">
      <t>カカ</t>
    </rPh>
    <rPh sb="11" eb="13">
      <t>チョウカ</t>
    </rPh>
    <rPh sb="13" eb="15">
      <t>キンム</t>
    </rPh>
    <rPh sb="16" eb="18">
      <t>ザンギョウ</t>
    </rPh>
    <rPh sb="19" eb="21">
      <t>テアテ</t>
    </rPh>
    <rPh sb="22" eb="24">
      <t>サンテイ</t>
    </rPh>
    <rPh sb="24" eb="25">
      <t>レイ</t>
    </rPh>
    <phoneticPr fontId="7"/>
  </si>
  <si>
    <t>農業者年金
人件費</t>
    <rPh sb="0" eb="3">
      <t>ノウギョウシャ</t>
    </rPh>
    <rPh sb="3" eb="5">
      <t>ネンキン</t>
    </rPh>
    <rPh sb="6" eb="9">
      <t>ジンケンヒ</t>
    </rPh>
    <phoneticPr fontId="7"/>
  </si>
  <si>
    <t>年間農業者年金
業務従事時間</t>
    <rPh sb="0" eb="2">
      <t>ネンカン</t>
    </rPh>
    <rPh sb="2" eb="5">
      <t>ノウギョウシャ</t>
    </rPh>
    <rPh sb="5" eb="7">
      <t>ネンキン</t>
    </rPh>
    <rPh sb="8" eb="10">
      <t>ギョウム</t>
    </rPh>
    <rPh sb="10" eb="12">
      <t>ジュウジ</t>
    </rPh>
    <rPh sb="12" eb="14">
      <t>ジカン</t>
    </rPh>
    <phoneticPr fontId="7"/>
  </si>
  <si>
    <t>時給単価</t>
    <rPh sb="0" eb="2">
      <t>ジキュウ</t>
    </rPh>
    <rPh sb="2" eb="4">
      <t>タンカ</t>
    </rPh>
    <phoneticPr fontId="7"/>
  </si>
  <si>
    <t>【農業者年金業務に係る人件費の算定例】</t>
    <rPh sb="1" eb="4">
      <t>ノウギョウシャ</t>
    </rPh>
    <rPh sb="4" eb="6">
      <t>ネンキン</t>
    </rPh>
    <rPh sb="6" eb="8">
      <t>ギョウム</t>
    </rPh>
    <rPh sb="9" eb="10">
      <t>カカ</t>
    </rPh>
    <rPh sb="11" eb="14">
      <t>ジンケンヒ</t>
    </rPh>
    <rPh sb="15" eb="17">
      <t>サンテイ</t>
    </rPh>
    <rPh sb="17" eb="18">
      <t>レイ</t>
    </rPh>
    <phoneticPr fontId="7"/>
  </si>
  <si>
    <t>)＝</t>
    <phoneticPr fontId="7"/>
  </si>
  <si>
    <t>×</t>
    <phoneticPr fontId="4"/>
  </si>
  <si>
    <t>日</t>
    <rPh sb="0" eb="1">
      <t>ニチ</t>
    </rPh>
    <phoneticPr fontId="4"/>
  </si>
  <si>
    <t>)+(</t>
    <phoneticPr fontId="4"/>
  </si>
  <si>
    <t>（</t>
    <phoneticPr fontId="7"/>
  </si>
  <si>
    <t>÷</t>
    <phoneticPr fontId="7"/>
  </si>
  <si>
    <t>（諸手当込ベース）</t>
    <rPh sb="1" eb="4">
      <t>ショテアテ</t>
    </rPh>
    <rPh sb="4" eb="5">
      <t>コ</t>
    </rPh>
    <phoneticPr fontId="7"/>
  </si>
  <si>
    <t>土曜日等の
労働時間</t>
    <rPh sb="0" eb="3">
      <t>ドヨウビ</t>
    </rPh>
    <rPh sb="3" eb="4">
      <t>トウ</t>
    </rPh>
    <phoneticPr fontId="7"/>
  </si>
  <si>
    <t>土曜日等労働日数</t>
    <rPh sb="0" eb="3">
      <t>ドヨウビ</t>
    </rPh>
    <rPh sb="3" eb="4">
      <t>トウ</t>
    </rPh>
    <rPh sb="4" eb="6">
      <t>ロウドウ</t>
    </rPh>
    <rPh sb="5" eb="7">
      <t>ニッスウ</t>
    </rPh>
    <phoneticPr fontId="7"/>
  </si>
  <si>
    <t>1日当たりの労働時間</t>
    <rPh sb="1" eb="2">
      <t>ニチ</t>
    </rPh>
    <rPh sb="2" eb="3">
      <t>ア</t>
    </rPh>
    <phoneticPr fontId="7"/>
  </si>
  <si>
    <t>年間所定労働日数</t>
    <rPh sb="0" eb="2">
      <t>ネンカン</t>
    </rPh>
    <rPh sb="2" eb="4">
      <t>ショテイ</t>
    </rPh>
    <phoneticPr fontId="7"/>
  </si>
  <si>
    <t>年間給与等支給額</t>
    <rPh sb="0" eb="2">
      <t>ネンカン</t>
    </rPh>
    <rPh sb="2" eb="4">
      <t>キュウヨ</t>
    </rPh>
    <rPh sb="4" eb="5">
      <t>トウ</t>
    </rPh>
    <rPh sb="5" eb="8">
      <t>シキュウガク</t>
    </rPh>
    <phoneticPr fontId="7"/>
  </si>
  <si>
    <t>※変則的な出勤がない場合は入力不要</t>
    <rPh sb="1" eb="3">
      <t>ヘンソク</t>
    </rPh>
    <rPh sb="3" eb="4">
      <t>テキ</t>
    </rPh>
    <rPh sb="5" eb="7">
      <t>シュッキン</t>
    </rPh>
    <rPh sb="10" eb="12">
      <t>バアイ</t>
    </rPh>
    <rPh sb="13" eb="15">
      <t>ニュウリョク</t>
    </rPh>
    <rPh sb="15" eb="17">
      <t>フヨウ</t>
    </rPh>
    <phoneticPr fontId="3"/>
  </si>
  <si>
    <t>【時給単価の算定例】</t>
    <rPh sb="1" eb="3">
      <t>ジキュウ</t>
    </rPh>
    <rPh sb="3" eb="5">
      <t>タンカ</t>
    </rPh>
    <rPh sb="6" eb="8">
      <t>サンテイ</t>
    </rPh>
    <rPh sb="8" eb="9">
      <t>レイ</t>
    </rPh>
    <phoneticPr fontId="7"/>
  </si>
  <si>
    <t>※各月の内訳が入手できない場合は、合計欄に諸手当＋社会保険料等を含んだ年間
の給与等支給額のみ入力してください。</t>
    <rPh sb="1" eb="3">
      <t>カクツキ</t>
    </rPh>
    <rPh sb="4" eb="6">
      <t>ウチワケ</t>
    </rPh>
    <rPh sb="7" eb="9">
      <t>ニュウシュ</t>
    </rPh>
    <rPh sb="13" eb="15">
      <t>バアイ</t>
    </rPh>
    <rPh sb="17" eb="19">
      <t>ゴウケイ</t>
    </rPh>
    <rPh sb="19" eb="20">
      <t>ラン</t>
    </rPh>
    <rPh sb="35" eb="37">
      <t>ネンカン</t>
    </rPh>
    <rPh sb="39" eb="41">
      <t>キュウヨ</t>
    </rPh>
    <rPh sb="41" eb="42">
      <t>トウ</t>
    </rPh>
    <rPh sb="42" eb="44">
      <t>シキュウ</t>
    </rPh>
    <rPh sb="44" eb="45">
      <t>ガク</t>
    </rPh>
    <rPh sb="47" eb="49">
      <t>ニュウリョク</t>
    </rPh>
    <phoneticPr fontId="7"/>
  </si>
  <si>
    <t>年間計</t>
    <rPh sb="0" eb="2">
      <t>ネンカン</t>
    </rPh>
    <rPh sb="2" eb="3">
      <t>ケイ</t>
    </rPh>
    <phoneticPr fontId="7"/>
  </si>
  <si>
    <t>3月</t>
  </si>
  <si>
    <t>2月</t>
  </si>
  <si>
    <t>1月</t>
  </si>
  <si>
    <t>12月</t>
  </si>
  <si>
    <t>11月</t>
  </si>
  <si>
    <t>10月</t>
  </si>
  <si>
    <t>9月</t>
  </si>
  <si>
    <t>8月</t>
  </si>
  <si>
    <t>7月</t>
  </si>
  <si>
    <t>6月</t>
  </si>
  <si>
    <t>5月</t>
    <rPh sb="1" eb="2">
      <t>ガツ</t>
    </rPh>
    <phoneticPr fontId="7"/>
  </si>
  <si>
    <t>4月</t>
    <rPh sb="1" eb="2">
      <t>ガツ</t>
    </rPh>
    <phoneticPr fontId="7"/>
  </si>
  <si>
    <t>合計</t>
    <rPh sb="0" eb="2">
      <t>ゴウケイ</t>
    </rPh>
    <phoneticPr fontId="7"/>
  </si>
  <si>
    <t>社会保険料等</t>
    <rPh sb="0" eb="2">
      <t>シャカイ</t>
    </rPh>
    <rPh sb="2" eb="5">
      <t>ホケンリョウ</t>
    </rPh>
    <rPh sb="5" eb="6">
      <t>トウ</t>
    </rPh>
    <phoneticPr fontId="7"/>
  </si>
  <si>
    <t>住居手当</t>
    <rPh sb="0" eb="2">
      <t>ジュウキョ</t>
    </rPh>
    <rPh sb="2" eb="4">
      <t>テアテ</t>
    </rPh>
    <phoneticPr fontId="7"/>
  </si>
  <si>
    <t>通勤手当</t>
    <rPh sb="0" eb="2">
      <t>ツウキン</t>
    </rPh>
    <rPh sb="2" eb="4">
      <t>テアテ</t>
    </rPh>
    <phoneticPr fontId="7"/>
  </si>
  <si>
    <t>地域手当</t>
    <rPh sb="0" eb="2">
      <t>チイキ</t>
    </rPh>
    <rPh sb="2" eb="4">
      <t>テアテ</t>
    </rPh>
    <phoneticPr fontId="7"/>
  </si>
  <si>
    <t>扶養手当</t>
    <rPh sb="0" eb="2">
      <t>フヨウ</t>
    </rPh>
    <rPh sb="2" eb="4">
      <t>テアテ</t>
    </rPh>
    <phoneticPr fontId="7"/>
  </si>
  <si>
    <t>賞与</t>
    <rPh sb="0" eb="2">
      <t>ショウヨ</t>
    </rPh>
    <phoneticPr fontId="7"/>
  </si>
  <si>
    <t>給与
（本俸）</t>
    <rPh sb="0" eb="2">
      <t>キュウヨ</t>
    </rPh>
    <rPh sb="4" eb="6">
      <t>ホンポウ</t>
    </rPh>
    <phoneticPr fontId="7"/>
  </si>
  <si>
    <t>月別所定
労働日数</t>
    <rPh sb="0" eb="2">
      <t>ツキベツ</t>
    </rPh>
    <rPh sb="2" eb="4">
      <t>ショテイ</t>
    </rPh>
    <rPh sb="5" eb="7">
      <t>ロウドウ</t>
    </rPh>
    <rPh sb="7" eb="8">
      <t>ニチ</t>
    </rPh>
    <rPh sb="8" eb="9">
      <t>スウ</t>
    </rPh>
    <phoneticPr fontId="7"/>
  </si>
  <si>
    <t>月　　別
休日日数</t>
    <rPh sb="0" eb="1">
      <t>ツキ</t>
    </rPh>
    <rPh sb="3" eb="4">
      <t>ベツ</t>
    </rPh>
    <rPh sb="5" eb="7">
      <t>キュウジツ</t>
    </rPh>
    <rPh sb="7" eb="8">
      <t>ニチ</t>
    </rPh>
    <rPh sb="8" eb="9">
      <t>スウ</t>
    </rPh>
    <phoneticPr fontId="7"/>
  </si>
  <si>
    <t>月別日数</t>
    <rPh sb="0" eb="2">
      <t>ツキベツ</t>
    </rPh>
    <rPh sb="2" eb="3">
      <t>ニチ</t>
    </rPh>
    <rPh sb="3" eb="4">
      <t>スウ</t>
    </rPh>
    <phoneticPr fontId="7"/>
  </si>
  <si>
    <t>【年間給与等支給額（諸手当込ベース）算定】</t>
    <rPh sb="1" eb="3">
      <t>ネンカン</t>
    </rPh>
    <rPh sb="3" eb="5">
      <t>キュウヨ</t>
    </rPh>
    <rPh sb="5" eb="6">
      <t>トウ</t>
    </rPh>
    <rPh sb="6" eb="9">
      <t>シキュウガク</t>
    </rPh>
    <rPh sb="10" eb="13">
      <t>ショテアテ</t>
    </rPh>
    <rPh sb="13" eb="14">
      <t>コ</t>
    </rPh>
    <rPh sb="18" eb="20">
      <t>サンテイ</t>
    </rPh>
    <phoneticPr fontId="7"/>
  </si>
  <si>
    <t>【所定労働日数算定】</t>
    <rPh sb="1" eb="3">
      <t>ショテイ</t>
    </rPh>
    <rPh sb="3" eb="5">
      <t>ロウドウ</t>
    </rPh>
    <rPh sb="5" eb="6">
      <t>ニチ</t>
    </rPh>
    <rPh sb="6" eb="7">
      <t>スウ</t>
    </rPh>
    <rPh sb="7" eb="9">
      <t>サンテイ</t>
    </rPh>
    <phoneticPr fontId="7"/>
  </si>
  <si>
    <t>□□課、□□支店等</t>
    <rPh sb="2" eb="3">
      <t>カ</t>
    </rPh>
    <rPh sb="6" eb="8">
      <t>シテン</t>
    </rPh>
    <rPh sb="8" eb="9">
      <t>ナド</t>
    </rPh>
    <phoneticPr fontId="7"/>
  </si>
  <si>
    <t>部課(室),支店(所)</t>
    <phoneticPr fontId="7"/>
  </si>
  <si>
    <t>△△農委、△△農協</t>
    <rPh sb="2" eb="3">
      <t>ノウ</t>
    </rPh>
    <rPh sb="3" eb="4">
      <t>イ</t>
    </rPh>
    <rPh sb="7" eb="9">
      <t>ノウキョウ</t>
    </rPh>
    <phoneticPr fontId="7"/>
  </si>
  <si>
    <t>令和○年度農業者年金業務における人件費計算シート記入例</t>
    <rPh sb="0" eb="2">
      <t>レイワ</t>
    </rPh>
    <rPh sb="24" eb="26">
      <t>キニュウ</t>
    </rPh>
    <rPh sb="26" eb="27">
      <t>レイ</t>
    </rPh>
    <phoneticPr fontId="7"/>
  </si>
  <si>
    <t>令和○年度農業者年金業務における費用按分計算例シート記入例</t>
    <rPh sb="0" eb="2">
      <t>レイワ</t>
    </rPh>
    <rPh sb="16" eb="18">
      <t>ヒヨウ</t>
    </rPh>
    <rPh sb="18" eb="20">
      <t>アンブン</t>
    </rPh>
    <rPh sb="20" eb="23">
      <t>ケイサンレイ</t>
    </rPh>
    <rPh sb="26" eb="28">
      <t>キニュウ</t>
    </rPh>
    <rPh sb="28" eb="29">
      <t>レイ</t>
    </rPh>
    <phoneticPr fontId="3"/>
  </si>
  <si>
    <t>※複数の担当者がいる場合は、担当者全体の従事時間割合で算出</t>
    <phoneticPr fontId="3"/>
  </si>
  <si>
    <t>△△課</t>
    <rPh sb="2" eb="3">
      <t>カ</t>
    </rPh>
    <phoneticPr fontId="7"/>
  </si>
  <si>
    <t>年間所定総労働時間</t>
    <phoneticPr fontId="3"/>
  </si>
  <si>
    <t>農年従事時間
割合</t>
    <phoneticPr fontId="3"/>
  </si>
  <si>
    <t>担当者Ａ</t>
    <phoneticPr fontId="3"/>
  </si>
  <si>
    <t>担当者Ｂ</t>
    <phoneticPr fontId="3"/>
  </si>
  <si>
    <t>【消耗品費（各種事務用品：コピー用紙、ファイル、筆記用具等）】記載例（計算例）</t>
    <rPh sb="1" eb="4">
      <t>ショウモウヒン</t>
    </rPh>
    <rPh sb="4" eb="5">
      <t>ヒ</t>
    </rPh>
    <rPh sb="6" eb="8">
      <t>カクシュ</t>
    </rPh>
    <rPh sb="8" eb="10">
      <t>ジム</t>
    </rPh>
    <rPh sb="10" eb="12">
      <t>ヨウヒン</t>
    </rPh>
    <rPh sb="16" eb="18">
      <t>ヨウシ</t>
    </rPh>
    <rPh sb="24" eb="26">
      <t>ヒッキ</t>
    </rPh>
    <rPh sb="26" eb="28">
      <t>ヨウグ</t>
    </rPh>
    <rPh sb="28" eb="29">
      <t>トウ</t>
    </rPh>
    <rPh sb="31" eb="34">
      <t>キサイレイ</t>
    </rPh>
    <rPh sb="35" eb="38">
      <t>ケイサンレイ</t>
    </rPh>
    <phoneticPr fontId="7"/>
  </si>
  <si>
    <t>Ａ</t>
    <phoneticPr fontId="7"/>
  </si>
  <si>
    <t>Ｂ</t>
    <phoneticPr fontId="7"/>
  </si>
  <si>
    <t>Ｃ</t>
    <phoneticPr fontId="7"/>
  </si>
  <si>
    <r>
      <t xml:space="preserve">Ｄ
</t>
    </r>
    <r>
      <rPr>
        <sz val="9"/>
        <color theme="1"/>
        <rFont val="ＭＳ ゴシック"/>
        <family val="3"/>
        <charset val="128"/>
      </rPr>
      <t>(Ｃ÷Ａ×Ｂ)</t>
    </r>
    <phoneticPr fontId="7"/>
  </si>
  <si>
    <t>Ｅ</t>
    <phoneticPr fontId="7"/>
  </si>
  <si>
    <t>Ｄ×Ｅ</t>
    <phoneticPr fontId="7"/>
  </si>
  <si>
    <t>部署名
支店名</t>
    <rPh sb="0" eb="3">
      <t>ブショメイ</t>
    </rPh>
    <rPh sb="4" eb="7">
      <t>シテンメイ</t>
    </rPh>
    <phoneticPr fontId="7"/>
  </si>
  <si>
    <t>件名</t>
    <rPh sb="0" eb="2">
      <t>ケンメイ</t>
    </rPh>
    <phoneticPr fontId="7"/>
  </si>
  <si>
    <t>職員
臨時職員数</t>
    <rPh sb="0" eb="2">
      <t>ショクイン</t>
    </rPh>
    <rPh sb="3" eb="5">
      <t>リンジ</t>
    </rPh>
    <rPh sb="5" eb="8">
      <t>ショクインスウ</t>
    </rPh>
    <phoneticPr fontId="7"/>
  </si>
  <si>
    <t>うち
農業者年金
業務担当者数</t>
    <rPh sb="3" eb="6">
      <t>ノウギョウシャ</t>
    </rPh>
    <rPh sb="6" eb="8">
      <t>ネンキン</t>
    </rPh>
    <rPh sb="9" eb="11">
      <t>ギョウム</t>
    </rPh>
    <rPh sb="11" eb="14">
      <t>タントウシャ</t>
    </rPh>
    <rPh sb="14" eb="15">
      <t>スウ</t>
    </rPh>
    <phoneticPr fontId="7"/>
  </si>
  <si>
    <t>年間
請求額</t>
    <rPh sb="0" eb="2">
      <t>ネンカン</t>
    </rPh>
    <rPh sb="3" eb="6">
      <t>セイキュウガク</t>
    </rPh>
    <phoneticPr fontId="7"/>
  </si>
  <si>
    <t>人員割り</t>
    <rPh sb="0" eb="2">
      <t>ジンイン</t>
    </rPh>
    <rPh sb="2" eb="3">
      <t>ワリ</t>
    </rPh>
    <phoneticPr fontId="7"/>
  </si>
  <si>
    <t>担当者の
農業者年金
従事時間割合</t>
    <rPh sb="0" eb="3">
      <t>タントウシャ</t>
    </rPh>
    <rPh sb="5" eb="8">
      <t>ノウギョウシャ</t>
    </rPh>
    <rPh sb="8" eb="10">
      <t>ネンキン</t>
    </rPh>
    <rPh sb="11" eb="13">
      <t>ジュウジ</t>
    </rPh>
    <rPh sb="13" eb="15">
      <t>ジカン</t>
    </rPh>
    <rPh sb="15" eb="17">
      <t>ワリアイ</t>
    </rPh>
    <phoneticPr fontId="7"/>
  </si>
  <si>
    <t>請求額のうち
農業者年金
業務分</t>
    <rPh sb="0" eb="3">
      <t>セイキュウガク</t>
    </rPh>
    <rPh sb="7" eb="10">
      <t>ノウギョウシャ</t>
    </rPh>
    <rPh sb="10" eb="12">
      <t>ネンキン</t>
    </rPh>
    <rPh sb="13" eb="15">
      <t>ギョウム</t>
    </rPh>
    <rPh sb="15" eb="16">
      <t>ブン</t>
    </rPh>
    <phoneticPr fontId="7"/>
  </si>
  <si>
    <t>コピー用紙、ファイル、筆記用具</t>
    <rPh sb="3" eb="5">
      <t>ヨウシ</t>
    </rPh>
    <phoneticPr fontId="7"/>
  </si>
  <si>
    <t>Ａ分室</t>
    <rPh sb="1" eb="3">
      <t>ブンシツ</t>
    </rPh>
    <phoneticPr fontId="7"/>
  </si>
  <si>
    <t>コピー用紙、ファイル</t>
    <rPh sb="3" eb="5">
      <t>ヨウシ</t>
    </rPh>
    <phoneticPr fontId="7"/>
  </si>
  <si>
    <t>Ｂ分室</t>
  </si>
  <si>
    <t>ファイル、筆記用具</t>
    <rPh sb="5" eb="7">
      <t>ヒッキ</t>
    </rPh>
    <rPh sb="7" eb="9">
      <t>ヨウグ</t>
    </rPh>
    <phoneticPr fontId="7"/>
  </si>
  <si>
    <t>Ｃ支店</t>
    <rPh sb="1" eb="3">
      <t>シテン</t>
    </rPh>
    <phoneticPr fontId="3"/>
  </si>
  <si>
    <t>コピー用紙</t>
    <rPh sb="3" eb="5">
      <t>ヨウシ</t>
    </rPh>
    <phoneticPr fontId="7"/>
  </si>
  <si>
    <t>Ｄ支店</t>
    <rPh sb="1" eb="3">
      <t>シテン</t>
    </rPh>
    <phoneticPr fontId="3"/>
  </si>
  <si>
    <t>【光熱水料（電気料、水道料、ガス料）、通信運搬費（電話料）】記載例（計算例）</t>
    <rPh sb="1" eb="3">
      <t>コウネツ</t>
    </rPh>
    <rPh sb="3" eb="4">
      <t>ミズ</t>
    </rPh>
    <rPh sb="4" eb="5">
      <t>リョウ</t>
    </rPh>
    <rPh sb="6" eb="9">
      <t>デンキリョウ</t>
    </rPh>
    <rPh sb="10" eb="13">
      <t>スイドウリョウ</t>
    </rPh>
    <rPh sb="16" eb="17">
      <t>リョウ</t>
    </rPh>
    <rPh sb="19" eb="21">
      <t>ツウシン</t>
    </rPh>
    <rPh sb="21" eb="24">
      <t>ウンパンヒ</t>
    </rPh>
    <rPh sb="25" eb="28">
      <t>デンワリョウ</t>
    </rPh>
    <phoneticPr fontId="7"/>
  </si>
  <si>
    <t>電気料</t>
    <rPh sb="0" eb="3">
      <t>デンキリョウ</t>
    </rPh>
    <phoneticPr fontId="7"/>
  </si>
  <si>
    <t>水道料</t>
    <rPh sb="0" eb="3">
      <t>スイドウリョウ</t>
    </rPh>
    <phoneticPr fontId="7"/>
  </si>
  <si>
    <t>ガス料</t>
    <rPh sb="2" eb="3">
      <t>リョウ</t>
    </rPh>
    <phoneticPr fontId="7"/>
  </si>
  <si>
    <t>電気料、水道料</t>
    <rPh sb="0" eb="3">
      <t>デンキリョウ</t>
    </rPh>
    <rPh sb="4" eb="7">
      <t>スイドウリョウ</t>
    </rPh>
    <phoneticPr fontId="7"/>
  </si>
  <si>
    <t>電話料</t>
    <rPh sb="0" eb="3">
      <t>デンワリョウ</t>
    </rPh>
    <phoneticPr fontId="7"/>
  </si>
  <si>
    <t>【役務費（広告料）】記載例（計算例）</t>
    <rPh sb="1" eb="3">
      <t>エキム</t>
    </rPh>
    <rPh sb="3" eb="4">
      <t>ヒ</t>
    </rPh>
    <rPh sb="5" eb="8">
      <t>コウコクリョウ</t>
    </rPh>
    <phoneticPr fontId="4"/>
  </si>
  <si>
    <t>Ａ</t>
    <phoneticPr fontId="4"/>
  </si>
  <si>
    <t>Ｂ</t>
    <phoneticPr fontId="4"/>
  </si>
  <si>
    <t>Ｃ（Ａ÷Ｂ）</t>
    <phoneticPr fontId="4"/>
  </si>
  <si>
    <t>Ｄ</t>
    <phoneticPr fontId="4"/>
  </si>
  <si>
    <t>Ｃ×Ｄ</t>
    <phoneticPr fontId="4"/>
  </si>
  <si>
    <t>広報紙
作成料総額</t>
    <rPh sb="0" eb="3">
      <t>コウホウシ</t>
    </rPh>
    <phoneticPr fontId="4"/>
  </si>
  <si>
    <t>１冊の
総ページ数</t>
    <rPh sb="1" eb="2">
      <t>サツ</t>
    </rPh>
    <rPh sb="4" eb="5">
      <t>ソウ</t>
    </rPh>
    <rPh sb="8" eb="9">
      <t>スウ</t>
    </rPh>
    <phoneticPr fontId="4"/>
  </si>
  <si>
    <t>1ページ
単価</t>
    <rPh sb="5" eb="7">
      <t>タンカ</t>
    </rPh>
    <phoneticPr fontId="4"/>
  </si>
  <si>
    <t>農年掲載ページ数</t>
    <rPh sb="0" eb="1">
      <t>ノウ</t>
    </rPh>
    <rPh sb="1" eb="2">
      <t>ネン</t>
    </rPh>
    <rPh sb="2" eb="4">
      <t>ケイサイ</t>
    </rPh>
    <rPh sb="7" eb="8">
      <t>スウ</t>
    </rPh>
    <phoneticPr fontId="4"/>
  </si>
  <si>
    <t>農年経費</t>
    <rPh sb="0" eb="1">
      <t>ノウ</t>
    </rPh>
    <rPh sb="1" eb="2">
      <t>ネン</t>
    </rPh>
    <rPh sb="2" eb="4">
      <t>ケイヒ</t>
    </rPh>
    <phoneticPr fontId="4"/>
  </si>
  <si>
    <t>4月号</t>
    <rPh sb="1" eb="3">
      <t>ガツゴウ</t>
    </rPh>
    <phoneticPr fontId="4"/>
  </si>
  <si>
    <t>8月号</t>
    <rPh sb="1" eb="3">
      <t>ガツゴウ</t>
    </rPh>
    <phoneticPr fontId="4"/>
  </si>
  <si>
    <t>12月号</t>
    <rPh sb="2" eb="4">
      <t>ガツゴウ</t>
    </rPh>
    <phoneticPr fontId="4"/>
  </si>
  <si>
    <t>2025年</t>
    <rPh sb="4" eb="5">
      <t>ネン</t>
    </rPh>
    <phoneticPr fontId="7"/>
  </si>
  <si>
    <t>超勤（残業）</t>
    <phoneticPr fontId="3"/>
  </si>
  <si>
    <t>所定労働時間内</t>
    <phoneticPr fontId="3"/>
  </si>
  <si>
    <t>2026年</t>
    <rPh sb="4" eb="5">
      <t>ネン</t>
    </rPh>
    <phoneticPr fontId="7"/>
  </si>
  <si>
    <t>担当者A</t>
  </si>
  <si>
    <t>時間</t>
  </si>
  <si>
    <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</si>
</sst>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
    <numFmt numFmtId="177" formatCode="0_);[Red]\(0\)"/>
    <numFmt numFmtId="178" formatCode="#,##0.00_ ;[Red]\-#,##0.00\ "/>
    <numFmt numFmtId="179" formatCode="\(aaa\)"/>
    <numFmt numFmtId="180" formatCode="#,##0.00_ "/>
    <numFmt numFmtId="181" formatCode="#,##0.00_);[Red]\(#,##0.00\)"/>
    <numFmt numFmtId="182" formatCode="0.0_ "/>
    <numFmt numFmtId="183" formatCode="d"/>
    <numFmt numFmtId="184" formatCode="#,##0_ "/>
    <numFmt numFmtId="185" formatCode="0_ "/>
    <numFmt numFmtId="186" formatCode="0.0%"/>
    <numFmt numFmtId="187" formatCode="0.0000_);[Red]\(0.0000\)"/>
    <numFmt numFmtId="188" formatCode="#,##0.0;[Red]\-#,##0.0"/>
  </numFmts>
  <fonts count="37"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6"/>
      <name val="ＭＳ 明朝"/>
      <family val="2"/>
      <charset val="128"/>
    </font>
    <font>
      <sz val="11"/>
      <color theme="1"/>
      <name val="ＭＳ 明朝"/>
      <family val="2"/>
      <charset val="128"/>
    </font>
    <font>
      <sz val="12"/>
      <name val="ＭＳ Ｐゴシック"/>
      <family val="3"/>
      <charset val="128"/>
    </font>
    <font>
      <b/>
      <sz val="16"/>
      <name val="ＭＳ Ｐゴシック"/>
      <family val="3"/>
      <charset val="128"/>
    </font>
    <font>
      <sz val="20"/>
      <name val="ＭＳ Ｐゴシック"/>
      <family val="3"/>
      <charset val="128"/>
    </font>
    <font>
      <sz val="11"/>
      <color theme="1"/>
      <name val="ＭＳ ゴシック"/>
      <family val="3"/>
      <charset val="128"/>
    </font>
    <font>
      <sz val="8"/>
      <name val="ＭＳ ゴシック"/>
      <family val="3"/>
      <charset val="128"/>
    </font>
    <font>
      <u/>
      <sz val="11"/>
      <name val="ＭＳ Ｐゴシック"/>
      <family val="3"/>
      <charset val="128"/>
    </font>
    <font>
      <sz val="14"/>
      <name val="ＭＳ Ｐゴシック"/>
      <family val="3"/>
      <charset val="128"/>
    </font>
    <font>
      <sz val="10"/>
      <name val="ＭＳ Ｐゴシック"/>
      <family val="3"/>
      <charset val="128"/>
    </font>
    <font>
      <sz val="10"/>
      <color indexed="8"/>
      <name val="ＭＳ Ｐゴシック"/>
      <family val="3"/>
      <charset val="128"/>
    </font>
    <font>
      <sz val="9"/>
      <color theme="1"/>
      <name val="ＭＳ ゴシック"/>
      <family val="3"/>
      <charset val="128"/>
    </font>
    <font>
      <sz val="10"/>
      <color theme="1"/>
      <name val="ＭＳ ゴシック"/>
      <family val="3"/>
      <charset val="128"/>
    </font>
    <font>
      <sz val="9"/>
      <name val="ＭＳ ゴシック"/>
      <family val="3"/>
      <charset val="128"/>
    </font>
    <font>
      <sz val="11"/>
      <color theme="1"/>
      <name val="ＭＳ Ｐゴシック"/>
      <family val="3"/>
      <charset val="128"/>
      <scheme val="minor"/>
    </font>
    <font>
      <sz val="11"/>
      <color theme="1"/>
      <name val="HGｺﾞｼｯｸM"/>
      <family val="2"/>
      <charset val="128"/>
    </font>
    <font>
      <u/>
      <sz val="11"/>
      <color theme="10"/>
      <name val="HGｺﾞｼｯｸM"/>
      <family val="2"/>
      <charset val="128"/>
    </font>
    <font>
      <b/>
      <sz val="14"/>
      <name val="ＭＳ Ｐゴシック"/>
      <family val="3"/>
      <charset val="128"/>
    </font>
    <font>
      <sz val="9"/>
      <color theme="4" tint="-0.249977111117893"/>
      <name val="ＭＳ ゴシック"/>
      <family val="3"/>
      <charset val="128"/>
    </font>
    <font>
      <sz val="9"/>
      <color rgb="FFFF0000"/>
      <name val="ＭＳ ゴシック"/>
      <family val="3"/>
      <charset val="128"/>
    </font>
    <font>
      <sz val="9"/>
      <color rgb="FF0070C0"/>
      <name val="ＭＳ ゴシック"/>
      <family val="3"/>
      <charset val="128"/>
    </font>
    <font>
      <b/>
      <sz val="11"/>
      <color theme="1"/>
      <name val="ＭＳ ゴシック"/>
      <family val="3"/>
      <charset val="128"/>
    </font>
    <font>
      <sz val="6"/>
      <color theme="1"/>
      <name val="ＭＳ ゴシック"/>
      <family val="3"/>
      <charset val="128"/>
    </font>
    <font>
      <sz val="8"/>
      <color theme="1"/>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11"/>
      <color rgb="FFFF0000"/>
      <name val="ＭＳ ゴシック"/>
      <family val="3"/>
      <charset val="128"/>
    </font>
    <font>
      <b/>
      <sz val="16"/>
      <color theme="1"/>
      <name val="ＭＳ 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31">
    <border>
      <left/>
      <right/>
      <top/>
      <bottom/>
      <diagonal/>
    </border>
    <border>
      <left style="thin">
        <color indexed="64"/>
      </left>
      <right/>
      <top style="thin">
        <color indexed="64"/>
      </top>
      <bottom/>
      <diagonal/>
    </border>
    <border>
      <left/>
      <right/>
      <top style="thin">
        <color auto="1"/>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10">
    <xf numFmtId="0" fontId="0" fillId="0" borderId="0">
      <alignment vertical="center"/>
    </xf>
    <xf numFmtId="0" fontId="1" fillId="0" borderId="0">
      <alignment vertical="center"/>
    </xf>
    <xf numFmtId="0" fontId="2" fillId="0" borderId="0">
      <alignment vertical="center"/>
    </xf>
    <xf numFmtId="0" fontId="8" fillId="0" borderId="0">
      <alignment vertical="center"/>
    </xf>
    <xf numFmtId="0" fontId="21" fillId="0" borderId="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xf numFmtId="0" fontId="23" fillId="0" borderId="0" applyNumberFormat="0" applyFill="0" applyBorder="0" applyAlignment="0" applyProtection="0">
      <alignment vertical="center"/>
    </xf>
    <xf numFmtId="9" fontId="36" fillId="0" borderId="0" applyFont="0" applyFill="0" applyBorder="0" applyAlignment="0" applyProtection="0">
      <alignment vertical="center"/>
    </xf>
  </cellStyleXfs>
  <cellXfs count="338">
    <xf numFmtId="0" fontId="0" fillId="0" borderId="0" xfId="0">
      <alignment vertical="center"/>
    </xf>
    <xf numFmtId="0" fontId="1" fillId="3" borderId="0" xfId="1" applyFill="1">
      <alignment vertical="center"/>
    </xf>
    <xf numFmtId="0" fontId="1" fillId="3" borderId="0" xfId="1" applyFill="1" applyAlignment="1">
      <alignment horizontal="right" vertical="center"/>
    </xf>
    <xf numFmtId="176" fontId="1" fillId="3" borderId="0" xfId="1" applyNumberFormat="1" applyFill="1">
      <alignment vertical="center"/>
    </xf>
    <xf numFmtId="0" fontId="9" fillId="3" borderId="0" xfId="1" applyFont="1" applyFill="1">
      <alignment vertical="center"/>
    </xf>
    <xf numFmtId="0" fontId="10" fillId="3" borderId="0" xfId="1" applyFont="1" applyFill="1" applyAlignment="1">
      <alignment horizontal="center" vertical="center"/>
    </xf>
    <xf numFmtId="0" fontId="11" fillId="2" borderId="0" xfId="1" applyFont="1" applyFill="1" applyAlignment="1">
      <alignment horizontal="center" vertical="center"/>
    </xf>
    <xf numFmtId="0" fontId="11" fillId="3" borderId="0" xfId="1" applyFont="1" applyFill="1">
      <alignment vertical="center"/>
    </xf>
    <xf numFmtId="0" fontId="12" fillId="3" borderId="1" xfId="3" applyFont="1" applyFill="1" applyBorder="1">
      <alignment vertical="center"/>
    </xf>
    <xf numFmtId="0" fontId="12" fillId="3" borderId="2" xfId="3" applyFont="1" applyFill="1" applyBorder="1">
      <alignment vertical="center"/>
    </xf>
    <xf numFmtId="0" fontId="12" fillId="3" borderId="0" xfId="3" applyFont="1" applyFill="1">
      <alignment vertical="center"/>
    </xf>
    <xf numFmtId="0" fontId="6" fillId="3" borderId="0" xfId="1" applyFont="1" applyFill="1" applyAlignment="1">
      <alignment horizontal="center" vertical="center" wrapText="1"/>
    </xf>
    <xf numFmtId="0" fontId="13" fillId="3" borderId="0" xfId="1" applyFont="1" applyFill="1" applyAlignment="1">
      <alignment vertical="center" wrapText="1"/>
    </xf>
    <xf numFmtId="0" fontId="1" fillId="3" borderId="0" xfId="1" applyFill="1" applyAlignment="1">
      <alignment vertical="center" textRotation="255"/>
    </xf>
    <xf numFmtId="0" fontId="14" fillId="3" borderId="0" xfId="1" applyFont="1" applyFill="1" applyAlignment="1"/>
    <xf numFmtId="0" fontId="14" fillId="3" borderId="0" xfId="1" applyFont="1" applyFill="1">
      <alignment vertical="center"/>
    </xf>
    <xf numFmtId="177" fontId="1" fillId="2" borderId="14" xfId="1" applyNumberFormat="1" applyFill="1" applyBorder="1" applyAlignment="1">
      <alignment horizontal="right" vertical="center"/>
    </xf>
    <xf numFmtId="0" fontId="1" fillId="3" borderId="6" xfId="1" applyFill="1" applyBorder="1" applyAlignment="1">
      <alignment horizontal="left" vertical="center"/>
    </xf>
    <xf numFmtId="0" fontId="15" fillId="3" borderId="9" xfId="1" applyFont="1" applyFill="1" applyBorder="1" applyAlignment="1">
      <alignment horizontal="right" vertical="center"/>
    </xf>
    <xf numFmtId="0" fontId="9" fillId="3" borderId="6" xfId="1" applyFont="1" applyFill="1" applyBorder="1" applyAlignment="1">
      <alignment horizontal="left" vertical="center"/>
    </xf>
    <xf numFmtId="0" fontId="9" fillId="3" borderId="0" xfId="1" applyFont="1" applyFill="1" applyAlignment="1">
      <alignment vertical="center" wrapText="1"/>
    </xf>
    <xf numFmtId="0" fontId="9" fillId="3" borderId="9" xfId="1" applyFont="1" applyFill="1" applyBorder="1" applyAlignment="1">
      <alignment horizontal="center" vertical="center"/>
    </xf>
    <xf numFmtId="0" fontId="9" fillId="3" borderId="11" xfId="1" applyFont="1" applyFill="1" applyBorder="1" applyAlignment="1">
      <alignment horizontal="center" vertical="center"/>
    </xf>
    <xf numFmtId="176" fontId="4" fillId="3" borderId="0" xfId="1" applyNumberFormat="1" applyFont="1" applyFill="1">
      <alignment vertical="center"/>
    </xf>
    <xf numFmtId="179" fontId="9" fillId="3" borderId="3" xfId="1" applyNumberFormat="1" applyFont="1" applyFill="1" applyBorder="1" applyAlignment="1">
      <alignment horizontal="center" vertical="center"/>
    </xf>
    <xf numFmtId="178" fontId="1" fillId="2" borderId="7" xfId="1" applyNumberFormat="1" applyFill="1" applyBorder="1">
      <alignment vertical="center"/>
    </xf>
    <xf numFmtId="178" fontId="1" fillId="3" borderId="6" xfId="1" applyNumberFormat="1" applyFill="1" applyBorder="1">
      <alignment vertical="center"/>
    </xf>
    <xf numFmtId="178" fontId="1" fillId="3" borderId="6" xfId="1" applyNumberFormat="1" applyFill="1" applyBorder="1" applyAlignment="1">
      <alignment horizontal="right" vertical="center"/>
    </xf>
    <xf numFmtId="178" fontId="1" fillId="2" borderId="14" xfId="1" applyNumberFormat="1" applyFill="1" applyBorder="1" applyAlignment="1">
      <alignment horizontal="center" vertical="center"/>
    </xf>
    <xf numFmtId="178" fontId="1" fillId="2" borderId="3" xfId="1" applyNumberFormat="1" applyFill="1" applyBorder="1">
      <alignment vertical="center"/>
    </xf>
    <xf numFmtId="178" fontId="1" fillId="2" borderId="6" xfId="1" applyNumberFormat="1" applyFill="1" applyBorder="1">
      <alignment vertical="center"/>
    </xf>
    <xf numFmtId="178" fontId="1" fillId="3" borderId="0" xfId="1" applyNumberFormat="1" applyFill="1">
      <alignment vertical="center"/>
    </xf>
    <xf numFmtId="0" fontId="1" fillId="3" borderId="3" xfId="1" applyFill="1" applyBorder="1" applyAlignment="1">
      <alignment horizontal="center" vertical="center"/>
    </xf>
    <xf numFmtId="178" fontId="1" fillId="3" borderId="9" xfId="1" applyNumberFormat="1" applyFill="1" applyBorder="1">
      <alignment vertical="center"/>
    </xf>
    <xf numFmtId="178" fontId="1" fillId="3" borderId="11" xfId="1" applyNumberFormat="1" applyFill="1" applyBorder="1">
      <alignment vertical="center"/>
    </xf>
    <xf numFmtId="178" fontId="1" fillId="3" borderId="5" xfId="1" applyNumberFormat="1" applyFill="1" applyBorder="1">
      <alignment vertical="center"/>
    </xf>
    <xf numFmtId="178" fontId="1" fillId="3" borderId="8" xfId="1" applyNumberFormat="1" applyFill="1" applyBorder="1">
      <alignment vertical="center"/>
    </xf>
    <xf numFmtId="178" fontId="1" fillId="3" borderId="10" xfId="1" applyNumberFormat="1" applyFill="1" applyBorder="1">
      <alignment vertical="center"/>
    </xf>
    <xf numFmtId="178" fontId="1" fillId="3" borderId="7" xfId="1" applyNumberFormat="1" applyFill="1" applyBorder="1">
      <alignment vertical="center"/>
    </xf>
    <xf numFmtId="178" fontId="1" fillId="3" borderId="3" xfId="1" applyNumberFormat="1" applyFill="1" applyBorder="1">
      <alignment vertical="center"/>
    </xf>
    <xf numFmtId="178" fontId="1" fillId="2" borderId="7" xfId="1" applyNumberFormat="1" applyFill="1" applyBorder="1" applyAlignment="1">
      <alignment horizontal="center" vertical="center"/>
    </xf>
    <xf numFmtId="178" fontId="1" fillId="3" borderId="2" xfId="1" applyNumberFormat="1" applyFill="1" applyBorder="1">
      <alignment vertical="center"/>
    </xf>
    <xf numFmtId="49" fontId="16" fillId="3" borderId="0" xfId="1" applyNumberFormat="1" applyFont="1" applyFill="1" applyAlignment="1">
      <alignment horizontal="right" vertical="center"/>
    </xf>
    <xf numFmtId="0" fontId="17" fillId="3" borderId="0" xfId="1" applyFont="1" applyFill="1" applyAlignment="1">
      <alignment horizontal="left" vertical="center"/>
    </xf>
    <xf numFmtId="0" fontId="17" fillId="3" borderId="0" xfId="1" applyFont="1" applyFill="1" applyAlignment="1">
      <alignment horizontal="left" vertical="top"/>
    </xf>
    <xf numFmtId="49" fontId="16" fillId="3" borderId="0" xfId="1" applyNumberFormat="1" applyFont="1" applyFill="1" applyAlignment="1">
      <alignment horizontal="right" vertical="top"/>
    </xf>
    <xf numFmtId="0" fontId="9" fillId="3" borderId="0" xfId="1" applyFont="1" applyFill="1" applyAlignment="1">
      <alignment horizontal="center" vertical="center"/>
    </xf>
    <xf numFmtId="0" fontId="16" fillId="3" borderId="0" xfId="1" applyFont="1" applyFill="1" applyAlignment="1">
      <alignment horizontal="right" vertical="center"/>
    </xf>
    <xf numFmtId="0" fontId="12" fillId="3" borderId="0" xfId="3" applyFont="1" applyFill="1" applyAlignment="1">
      <alignment vertical="center" shrinkToFit="1"/>
    </xf>
    <xf numFmtId="0" fontId="18" fillId="3" borderId="0" xfId="3" applyFont="1" applyFill="1" applyAlignment="1">
      <alignment horizontal="center" vertical="center" wrapText="1"/>
    </xf>
    <xf numFmtId="0" fontId="1" fillId="3" borderId="0" xfId="1" applyFill="1" applyAlignment="1">
      <alignment horizontal="center" vertical="center" textRotation="255"/>
    </xf>
    <xf numFmtId="0" fontId="1" fillId="2" borderId="1" xfId="1" applyFill="1" applyBorder="1" applyAlignment="1">
      <alignment horizontal="right" vertical="center"/>
    </xf>
    <xf numFmtId="0" fontId="1" fillId="3" borderId="4" xfId="1" applyFill="1" applyBorder="1" applyAlignment="1">
      <alignment horizontal="center" vertical="center"/>
    </xf>
    <xf numFmtId="0" fontId="1" fillId="3" borderId="8" xfId="1" applyFill="1" applyBorder="1" applyAlignment="1">
      <alignment horizontal="center" vertical="center"/>
    </xf>
    <xf numFmtId="0" fontId="20" fillId="3" borderId="0" xfId="1" applyFont="1" applyFill="1" applyAlignment="1">
      <alignment horizontal="left" vertical="top" wrapText="1"/>
    </xf>
    <xf numFmtId="0" fontId="1" fillId="3" borderId="2" xfId="1" applyFill="1" applyBorder="1" applyAlignment="1">
      <alignment horizontal="right" vertical="center"/>
    </xf>
    <xf numFmtId="0" fontId="1" fillId="3" borderId="2" xfId="1" applyFill="1" applyBorder="1" applyAlignment="1">
      <alignment horizontal="center" vertical="center"/>
    </xf>
    <xf numFmtId="180" fontId="1" fillId="3" borderId="2" xfId="1" applyNumberFormat="1" applyFill="1" applyBorder="1" applyAlignment="1">
      <alignment horizontal="center" vertical="center"/>
    </xf>
    <xf numFmtId="180" fontId="1" fillId="3" borderId="0" xfId="1" applyNumberFormat="1" applyFill="1" applyAlignment="1">
      <alignment horizontal="center" vertical="center"/>
    </xf>
    <xf numFmtId="0" fontId="1" fillId="3" borderId="0" xfId="1" applyFill="1" applyAlignment="1">
      <alignment horizontal="center" vertical="center"/>
    </xf>
    <xf numFmtId="0" fontId="1" fillId="3" borderId="0" xfId="1" applyFill="1" applyAlignment="1">
      <alignment horizontal="left"/>
    </xf>
    <xf numFmtId="0" fontId="1" fillId="3" borderId="10" xfId="1" applyFill="1" applyBorder="1" applyAlignment="1">
      <alignment horizontal="right" vertical="center"/>
    </xf>
    <xf numFmtId="0" fontId="1" fillId="3" borderId="10" xfId="1" applyFill="1" applyBorder="1" applyAlignment="1">
      <alignment horizontal="center" vertical="center"/>
    </xf>
    <xf numFmtId="0" fontId="1" fillId="2" borderId="7" xfId="1" applyFill="1" applyBorder="1" applyAlignment="1">
      <alignment horizontal="center" vertical="center"/>
    </xf>
    <xf numFmtId="181" fontId="1" fillId="3" borderId="7" xfId="1" applyNumberFormat="1" applyFill="1" applyBorder="1" applyAlignment="1">
      <alignment horizontal="right" vertical="center"/>
    </xf>
    <xf numFmtId="0" fontId="1" fillId="3" borderId="6" xfId="1" applyFill="1" applyBorder="1">
      <alignment vertical="center"/>
    </xf>
    <xf numFmtId="181" fontId="1" fillId="2" borderId="7" xfId="1" applyNumberFormat="1" applyFill="1" applyBorder="1" applyAlignment="1">
      <alignment horizontal="right" vertical="center"/>
    </xf>
    <xf numFmtId="182" fontId="1" fillId="0" borderId="3" xfId="1" applyNumberFormat="1" applyBorder="1" applyAlignment="1">
      <alignment horizontal="right" vertical="center"/>
    </xf>
    <xf numFmtId="178" fontId="1" fillId="2" borderId="3" xfId="1" applyNumberFormat="1" applyFill="1" applyBorder="1" applyAlignment="1">
      <alignment horizontal="center" vertical="center"/>
    </xf>
    <xf numFmtId="0" fontId="1" fillId="3" borderId="15" xfId="1" applyFill="1" applyBorder="1" applyAlignment="1">
      <alignment horizontal="center" vertical="center"/>
    </xf>
    <xf numFmtId="0" fontId="1" fillId="3" borderId="17" xfId="1" applyFill="1" applyBorder="1">
      <alignment vertical="center"/>
    </xf>
    <xf numFmtId="178" fontId="1" fillId="3" borderId="17" xfId="1" applyNumberFormat="1" applyFill="1" applyBorder="1">
      <alignment vertical="center"/>
    </xf>
    <xf numFmtId="182" fontId="1" fillId="0" borderId="15" xfId="1" applyNumberFormat="1" applyBorder="1" applyAlignment="1">
      <alignment horizontal="right" vertical="center"/>
    </xf>
    <xf numFmtId="0" fontId="1" fillId="3" borderId="0" xfId="1" applyFill="1" applyAlignment="1">
      <alignment horizontal="right" vertical="top"/>
    </xf>
    <xf numFmtId="49" fontId="16" fillId="3" borderId="0" xfId="1" applyNumberFormat="1" applyFont="1" applyFill="1" applyAlignment="1">
      <alignment vertical="top" wrapText="1"/>
    </xf>
    <xf numFmtId="181" fontId="1" fillId="3" borderId="7" xfId="1" applyNumberFormat="1" applyFill="1" applyBorder="1">
      <alignment vertical="center"/>
    </xf>
    <xf numFmtId="181" fontId="1" fillId="2" borderId="7" xfId="1" applyNumberFormat="1" applyFill="1" applyBorder="1">
      <alignment vertical="center"/>
    </xf>
    <xf numFmtId="182" fontId="1" fillId="3" borderId="3" xfId="1" applyNumberFormat="1" applyFill="1" applyBorder="1" applyAlignment="1">
      <alignment horizontal="right" vertical="center"/>
    </xf>
    <xf numFmtId="182" fontId="1" fillId="3" borderId="3" xfId="1" applyNumberFormat="1" applyFill="1" applyBorder="1">
      <alignment vertical="center"/>
    </xf>
    <xf numFmtId="181" fontId="1" fillId="3" borderId="15" xfId="1" applyNumberFormat="1" applyFill="1" applyBorder="1">
      <alignment vertical="center"/>
    </xf>
    <xf numFmtId="182" fontId="1" fillId="3" borderId="15" xfId="1" applyNumberFormat="1" applyFill="1" applyBorder="1">
      <alignment vertical="center"/>
    </xf>
    <xf numFmtId="0" fontId="1" fillId="3" borderId="6" xfId="1" applyFill="1" applyBorder="1" applyAlignment="1">
      <alignment horizontal="center" vertical="center"/>
    </xf>
    <xf numFmtId="49" fontId="1" fillId="3" borderId="7" xfId="1" applyNumberFormat="1" applyFill="1" applyBorder="1" applyAlignment="1">
      <alignment horizontal="center" vertical="center"/>
    </xf>
    <xf numFmtId="0" fontId="24" fillId="3" borderId="0" xfId="1" applyFont="1" applyFill="1">
      <alignment vertical="center"/>
    </xf>
    <xf numFmtId="0" fontId="12" fillId="3" borderId="7" xfId="3" applyFont="1" applyFill="1" applyBorder="1" applyAlignment="1">
      <alignment horizontal="left" vertical="center" shrinkToFit="1"/>
    </xf>
    <xf numFmtId="181" fontId="1" fillId="3" borderId="15" xfId="1" applyNumberFormat="1" applyFill="1" applyBorder="1" applyAlignment="1">
      <alignment horizontal="right" vertical="center"/>
    </xf>
    <xf numFmtId="178" fontId="1" fillId="3" borderId="17" xfId="1" applyNumberFormat="1" applyFill="1" applyBorder="1" applyAlignment="1">
      <alignment horizontal="center" vertical="center"/>
    </xf>
    <xf numFmtId="178" fontId="1" fillId="3" borderId="6" xfId="1" applyNumberFormat="1" applyFill="1" applyBorder="1" applyAlignment="1">
      <alignment horizontal="center" vertical="center"/>
    </xf>
    <xf numFmtId="0" fontId="18" fillId="3" borderId="0" xfId="3" applyFont="1" applyFill="1">
      <alignment vertical="center"/>
    </xf>
    <xf numFmtId="183" fontId="25" fillId="3" borderId="0" xfId="3" applyNumberFormat="1" applyFont="1" applyFill="1" applyAlignment="1">
      <alignment horizontal="center" vertical="center"/>
    </xf>
    <xf numFmtId="183" fontId="18" fillId="3" borderId="0" xfId="3" applyNumberFormat="1" applyFont="1" applyFill="1" applyAlignment="1">
      <alignment horizontal="center" vertical="center"/>
    </xf>
    <xf numFmtId="183" fontId="26" fillId="3" borderId="0" xfId="3" applyNumberFormat="1" applyFont="1" applyFill="1" applyAlignment="1">
      <alignment horizontal="center" vertical="center"/>
    </xf>
    <xf numFmtId="0" fontId="27" fillId="3" borderId="0" xfId="3" applyFont="1" applyFill="1" applyAlignment="1">
      <alignment horizontal="center" vertical="center"/>
    </xf>
    <xf numFmtId="0" fontId="18" fillId="3" borderId="0" xfId="3" applyFont="1" applyFill="1" applyAlignment="1">
      <alignment horizontal="center" vertical="center"/>
    </xf>
    <xf numFmtId="0" fontId="26" fillId="3" borderId="0" xfId="3" applyFont="1" applyFill="1" applyAlignment="1">
      <alignment horizontal="center" vertical="center"/>
    </xf>
    <xf numFmtId="14" fontId="18" fillId="3" borderId="0" xfId="3" applyNumberFormat="1" applyFont="1" applyFill="1">
      <alignment vertical="center"/>
    </xf>
    <xf numFmtId="176" fontId="18" fillId="3" borderId="0" xfId="3" applyNumberFormat="1" applyFont="1" applyFill="1">
      <alignment vertical="center"/>
    </xf>
    <xf numFmtId="20" fontId="18" fillId="3" borderId="0" xfId="3" applyNumberFormat="1" applyFont="1" applyFill="1" applyAlignment="1">
      <alignment horizontal="center" vertical="center"/>
    </xf>
    <xf numFmtId="0" fontId="19" fillId="3" borderId="0" xfId="3" applyFont="1" applyFill="1">
      <alignment vertical="center"/>
    </xf>
    <xf numFmtId="0" fontId="28" fillId="3" borderId="0" xfId="3" applyFont="1" applyFill="1">
      <alignment vertical="center"/>
    </xf>
    <xf numFmtId="0" fontId="18" fillId="3" borderId="11" xfId="3" applyFont="1" applyFill="1" applyBorder="1">
      <alignment vertical="center"/>
    </xf>
    <xf numFmtId="0" fontId="18" fillId="3" borderId="10" xfId="3" applyFont="1" applyFill="1" applyBorder="1">
      <alignment vertical="center"/>
    </xf>
    <xf numFmtId="0" fontId="18" fillId="3" borderId="9" xfId="3" applyFont="1" applyFill="1" applyBorder="1">
      <alignment vertical="center"/>
    </xf>
    <xf numFmtId="0" fontId="18" fillId="3" borderId="8" xfId="3" applyFont="1" applyFill="1" applyBorder="1">
      <alignment vertical="center"/>
    </xf>
    <xf numFmtId="0" fontId="18" fillId="3" borderId="5" xfId="3" applyFont="1" applyFill="1" applyBorder="1">
      <alignment vertical="center"/>
    </xf>
    <xf numFmtId="0" fontId="18" fillId="3" borderId="4" xfId="3" applyFont="1" applyFill="1" applyBorder="1">
      <alignment vertical="center"/>
    </xf>
    <xf numFmtId="0" fontId="18" fillId="3" borderId="2" xfId="3" applyFont="1" applyFill="1" applyBorder="1">
      <alignment vertical="center"/>
    </xf>
    <xf numFmtId="0" fontId="18" fillId="3" borderId="1" xfId="3" applyFont="1" applyFill="1" applyBorder="1">
      <alignment vertical="center"/>
    </xf>
    <xf numFmtId="0" fontId="30" fillId="3" borderId="0" xfId="3" applyFont="1" applyFill="1" applyAlignment="1">
      <alignment horizontal="center" vertical="center"/>
    </xf>
    <xf numFmtId="0" fontId="18" fillId="3" borderId="0" xfId="3" applyFont="1" applyFill="1" applyAlignment="1">
      <alignment horizontal="left" vertical="center"/>
    </xf>
    <xf numFmtId="0" fontId="18" fillId="3" borderId="22" xfId="3" applyFont="1" applyFill="1" applyBorder="1">
      <alignment vertical="center"/>
    </xf>
    <xf numFmtId="0" fontId="18" fillId="3" borderId="23" xfId="3" applyFont="1" applyFill="1" applyBorder="1">
      <alignment vertical="center"/>
    </xf>
    <xf numFmtId="0" fontId="19" fillId="3" borderId="0" xfId="3" applyFont="1" applyFill="1" applyAlignment="1">
      <alignment horizontal="center" vertical="center"/>
    </xf>
    <xf numFmtId="0" fontId="18" fillId="3" borderId="0" xfId="3" applyFont="1" applyFill="1" applyAlignment="1">
      <alignment horizontal="center" vertical="center" shrinkToFit="1"/>
    </xf>
    <xf numFmtId="0" fontId="32" fillId="3" borderId="0" xfId="3" applyFont="1" applyFill="1">
      <alignment vertical="center"/>
    </xf>
    <xf numFmtId="0" fontId="32" fillId="3" borderId="0" xfId="3" applyFont="1" applyFill="1" applyAlignment="1">
      <alignment horizontal="center" vertical="center"/>
    </xf>
    <xf numFmtId="0" fontId="12" fillId="3" borderId="0" xfId="3" applyFont="1" applyFill="1" applyAlignment="1">
      <alignment horizontal="center" vertical="center"/>
    </xf>
    <xf numFmtId="0" fontId="12" fillId="3" borderId="0" xfId="3" applyFont="1" applyFill="1" applyAlignment="1">
      <alignment horizontal="left" vertical="center"/>
    </xf>
    <xf numFmtId="0" fontId="18" fillId="3" borderId="14" xfId="3" applyFont="1" applyFill="1" applyBorder="1" applyAlignment="1">
      <alignment horizontal="center" vertical="center" wrapText="1" shrinkToFit="1"/>
    </xf>
    <xf numFmtId="0" fontId="18" fillId="3" borderId="14" xfId="3" applyFont="1" applyFill="1" applyBorder="1" applyAlignment="1">
      <alignment horizontal="center" vertical="center" wrapText="1"/>
    </xf>
    <xf numFmtId="0" fontId="12" fillId="3" borderId="14" xfId="3" applyFont="1" applyFill="1" applyBorder="1" applyAlignment="1">
      <alignment horizontal="center" vertical="center"/>
    </xf>
    <xf numFmtId="180" fontId="12" fillId="3" borderId="14" xfId="3" applyNumberFormat="1" applyFont="1" applyFill="1" applyBorder="1">
      <alignment vertical="center"/>
    </xf>
    <xf numFmtId="186" fontId="12" fillId="3" borderId="13" xfId="3" applyNumberFormat="1" applyFont="1" applyFill="1" applyBorder="1">
      <alignment vertical="center"/>
    </xf>
    <xf numFmtId="0" fontId="12" fillId="3" borderId="14" xfId="3" applyFont="1" applyFill="1" applyBorder="1">
      <alignment vertical="center"/>
    </xf>
    <xf numFmtId="180" fontId="12" fillId="3" borderId="7" xfId="3" applyNumberFormat="1" applyFont="1" applyFill="1" applyBorder="1">
      <alignment vertical="center"/>
    </xf>
    <xf numFmtId="186" fontId="12" fillId="3" borderId="24" xfId="3" applyNumberFormat="1" applyFont="1" applyFill="1" applyBorder="1">
      <alignment vertical="center"/>
    </xf>
    <xf numFmtId="180" fontId="12" fillId="3" borderId="2" xfId="3" applyNumberFormat="1" applyFont="1" applyFill="1" applyBorder="1">
      <alignment vertical="center"/>
    </xf>
    <xf numFmtId="186" fontId="12" fillId="3" borderId="0" xfId="3" applyNumberFormat="1" applyFont="1" applyFill="1">
      <alignment vertical="center"/>
    </xf>
    <xf numFmtId="0" fontId="12" fillId="3" borderId="14" xfId="3" applyFont="1" applyFill="1" applyBorder="1" applyAlignment="1">
      <alignment horizontal="center" vertical="center" wrapText="1"/>
    </xf>
    <xf numFmtId="0" fontId="18" fillId="3" borderId="13" xfId="3" applyFont="1" applyFill="1" applyBorder="1" applyAlignment="1">
      <alignment horizontal="center" vertical="center" wrapText="1"/>
    </xf>
    <xf numFmtId="0" fontId="12" fillId="2" borderId="14" xfId="3" applyFont="1" applyFill="1" applyBorder="1" applyAlignment="1">
      <alignment vertical="center" shrinkToFit="1"/>
    </xf>
    <xf numFmtId="0" fontId="12" fillId="2" borderId="6" xfId="3" applyFont="1" applyFill="1" applyBorder="1" applyAlignment="1">
      <alignment vertical="center" shrinkToFit="1"/>
    </xf>
    <xf numFmtId="185" fontId="12" fillId="2" borderId="14" xfId="3" applyNumberFormat="1" applyFont="1" applyFill="1" applyBorder="1" applyAlignment="1">
      <alignment vertical="center" shrinkToFit="1"/>
    </xf>
    <xf numFmtId="5" fontId="12" fillId="2" borderId="14" xfId="3" applyNumberFormat="1" applyFont="1" applyFill="1" applyBorder="1" applyAlignment="1">
      <alignment vertical="center" shrinkToFit="1"/>
    </xf>
    <xf numFmtId="181" fontId="12" fillId="3" borderId="3" xfId="3" applyNumberFormat="1" applyFont="1" applyFill="1" applyBorder="1">
      <alignment vertical="center"/>
    </xf>
    <xf numFmtId="186" fontId="12" fillId="2" borderId="24" xfId="3" applyNumberFormat="1" applyFont="1" applyFill="1" applyBorder="1">
      <alignment vertical="center"/>
    </xf>
    <xf numFmtId="5" fontId="28" fillId="3" borderId="6" xfId="3" applyNumberFormat="1" applyFont="1" applyFill="1" applyBorder="1">
      <alignment vertical="center"/>
    </xf>
    <xf numFmtId="186" fontId="12" fillId="2" borderId="12" xfId="3" applyNumberFormat="1" applyFont="1" applyFill="1" applyBorder="1">
      <alignment vertical="center"/>
    </xf>
    <xf numFmtId="186" fontId="12" fillId="2" borderId="14" xfId="3" applyNumberFormat="1" applyFont="1" applyFill="1" applyBorder="1">
      <alignment vertical="center"/>
    </xf>
    <xf numFmtId="181" fontId="12" fillId="3" borderId="27" xfId="3" applyNumberFormat="1" applyFont="1" applyFill="1" applyBorder="1">
      <alignment vertical="center"/>
    </xf>
    <xf numFmtId="5" fontId="28" fillId="3" borderId="4" xfId="3" applyNumberFormat="1" applyFont="1" applyFill="1" applyBorder="1">
      <alignment vertical="center"/>
    </xf>
    <xf numFmtId="5" fontId="34" fillId="3" borderId="30" xfId="3" applyNumberFormat="1" applyFont="1" applyFill="1" applyBorder="1">
      <alignment vertical="center"/>
    </xf>
    <xf numFmtId="0" fontId="12" fillId="2" borderId="14" xfId="3" applyFont="1" applyFill="1" applyBorder="1">
      <alignment vertical="center"/>
    </xf>
    <xf numFmtId="0" fontId="12" fillId="2" borderId="6" xfId="3" applyFont="1" applyFill="1" applyBorder="1">
      <alignment vertical="center"/>
    </xf>
    <xf numFmtId="185" fontId="12" fillId="2" borderId="14" xfId="3" applyNumberFormat="1" applyFont="1" applyFill="1" applyBorder="1">
      <alignment vertical="center"/>
    </xf>
    <xf numFmtId="5" fontId="12" fillId="2" borderId="14" xfId="3" applyNumberFormat="1" applyFont="1" applyFill="1" applyBorder="1">
      <alignment vertical="center"/>
    </xf>
    <xf numFmtId="0" fontId="12" fillId="3" borderId="0" xfId="4" applyFont="1" applyFill="1">
      <alignment vertical="center"/>
    </xf>
    <xf numFmtId="0" fontId="12" fillId="3" borderId="0" xfId="4" applyFont="1" applyFill="1" applyAlignment="1"/>
    <xf numFmtId="49" fontId="12" fillId="3" borderId="0" xfId="6" applyNumberFormat="1" applyFont="1" applyFill="1" applyBorder="1" applyAlignment="1">
      <alignment vertical="center"/>
    </xf>
    <xf numFmtId="38" fontId="12" fillId="3" borderId="0" xfId="6" applyFont="1" applyFill="1" applyBorder="1" applyAlignment="1">
      <alignment horizontal="center" vertical="center" shrinkToFit="1"/>
    </xf>
    <xf numFmtId="0" fontId="12" fillId="3" borderId="0" xfId="4" applyFont="1" applyFill="1" applyAlignment="1">
      <alignment horizontal="center" vertical="center" shrinkToFit="1"/>
    </xf>
    <xf numFmtId="38" fontId="12" fillId="3" borderId="0" xfId="5" applyFont="1" applyFill="1" applyBorder="1" applyAlignment="1">
      <alignment horizontal="center" vertical="center" shrinkToFit="1"/>
    </xf>
    <xf numFmtId="187" fontId="18" fillId="3" borderId="0" xfId="4" applyNumberFormat="1" applyFont="1" applyFill="1" applyAlignment="1">
      <alignment vertical="center" wrapText="1" shrinkToFit="1"/>
    </xf>
    <xf numFmtId="0" fontId="18" fillId="3" borderId="0" xfId="4" applyFont="1" applyFill="1" applyAlignment="1">
      <alignment vertical="center" wrapText="1" shrinkToFit="1"/>
    </xf>
    <xf numFmtId="0" fontId="19" fillId="3" borderId="0" xfId="4" applyFont="1" applyFill="1" applyAlignment="1">
      <alignment horizontal="center" vertical="center" wrapText="1" shrinkToFit="1"/>
    </xf>
    <xf numFmtId="0" fontId="18" fillId="3" borderId="0" xfId="4" applyFont="1" applyFill="1" applyAlignment="1">
      <alignment horizontal="center" vertical="center" wrapText="1" shrinkToFit="1"/>
    </xf>
    <xf numFmtId="0" fontId="12" fillId="3" borderId="0" xfId="4" applyFont="1" applyFill="1" applyAlignment="1">
      <alignment vertical="center" shrinkToFit="1"/>
    </xf>
    <xf numFmtId="0" fontId="12" fillId="3" borderId="0" xfId="4" applyFont="1" applyFill="1" applyAlignment="1">
      <alignment horizontal="right" vertical="center" shrinkToFit="1"/>
    </xf>
    <xf numFmtId="38" fontId="12" fillId="3" borderId="0" xfId="5" applyFont="1" applyFill="1" applyBorder="1" applyAlignment="1">
      <alignment vertical="center" shrinkToFit="1"/>
    </xf>
    <xf numFmtId="38" fontId="12" fillId="3" borderId="0" xfId="5" applyFont="1" applyFill="1" applyBorder="1" applyAlignment="1">
      <alignment vertical="center"/>
    </xf>
    <xf numFmtId="188" fontId="12" fillId="3" borderId="0" xfId="5" applyNumberFormat="1" applyFont="1" applyFill="1" applyBorder="1" applyAlignment="1">
      <alignment vertical="center"/>
    </xf>
    <xf numFmtId="38" fontId="28" fillId="3" borderId="0" xfId="5" applyFont="1" applyFill="1" applyBorder="1">
      <alignment vertical="center"/>
    </xf>
    <xf numFmtId="38" fontId="12" fillId="3" borderId="0" xfId="5" applyFont="1" applyFill="1" applyBorder="1">
      <alignment vertical="center"/>
    </xf>
    <xf numFmtId="38" fontId="12" fillId="3" borderId="0" xfId="5" applyFont="1" applyFill="1" applyBorder="1" applyAlignment="1">
      <alignment horizontal="right" vertical="center"/>
    </xf>
    <xf numFmtId="38" fontId="12" fillId="3" borderId="14" xfId="6" applyFont="1" applyFill="1" applyBorder="1" applyAlignment="1">
      <alignment horizontal="center" vertical="center" shrinkToFit="1"/>
    </xf>
    <xf numFmtId="0" fontId="12" fillId="3" borderId="14" xfId="4" applyFont="1" applyFill="1" applyBorder="1" applyAlignment="1">
      <alignment horizontal="center" vertical="center" shrinkToFit="1"/>
    </xf>
    <xf numFmtId="38" fontId="12" fillId="3" borderId="14" xfId="5" applyFont="1" applyFill="1" applyBorder="1" applyAlignment="1">
      <alignment horizontal="center" vertical="center" shrinkToFit="1"/>
    </xf>
    <xf numFmtId="0" fontId="35" fillId="3" borderId="0" xfId="3" applyFont="1" applyFill="1" applyAlignment="1">
      <alignment horizontal="left" vertical="center"/>
    </xf>
    <xf numFmtId="187" fontId="18" fillId="3" borderId="13" xfId="4" applyNumberFormat="1" applyFont="1" applyFill="1" applyBorder="1" applyAlignment="1">
      <alignment horizontal="center" vertical="center" wrapText="1" shrinkToFit="1"/>
    </xf>
    <xf numFmtId="0" fontId="18" fillId="3" borderId="13" xfId="4" applyFont="1" applyFill="1" applyBorder="1" applyAlignment="1">
      <alignment horizontal="center" vertical="center" wrapText="1" shrinkToFit="1"/>
    </xf>
    <xf numFmtId="0" fontId="18" fillId="3" borderId="13" xfId="4" applyFont="1" applyFill="1" applyBorder="1" applyAlignment="1">
      <alignment horizontal="center" vertical="center" shrinkToFit="1"/>
    </xf>
    <xf numFmtId="38" fontId="12" fillId="2" borderId="6" xfId="5" applyFont="1" applyFill="1" applyBorder="1">
      <alignment vertical="center"/>
    </xf>
    <xf numFmtId="38" fontId="12" fillId="2" borderId="14" xfId="5" applyFont="1" applyFill="1" applyBorder="1" applyAlignment="1">
      <alignment horizontal="right" vertical="center"/>
    </xf>
    <xf numFmtId="6" fontId="12" fillId="3" borderId="3" xfId="5" applyNumberFormat="1" applyFont="1" applyFill="1" applyBorder="1" applyAlignment="1">
      <alignment vertical="center"/>
    </xf>
    <xf numFmtId="188" fontId="12" fillId="2" borderId="14" xfId="5" applyNumberFormat="1" applyFont="1" applyFill="1" applyBorder="1" applyAlignment="1">
      <alignment vertical="center"/>
    </xf>
    <xf numFmtId="6" fontId="28" fillId="3" borderId="6" xfId="5" applyNumberFormat="1" applyFont="1" applyFill="1" applyBorder="1">
      <alignment vertical="center"/>
    </xf>
    <xf numFmtId="38" fontId="12" fillId="2" borderId="6" xfId="5" applyFont="1" applyFill="1" applyBorder="1" applyAlignment="1">
      <alignment vertical="center" shrinkToFit="1"/>
    </xf>
    <xf numFmtId="38" fontId="12" fillId="2" borderId="14" xfId="5" applyFont="1" applyFill="1" applyBorder="1" applyAlignment="1">
      <alignment vertical="center"/>
    </xf>
    <xf numFmtId="0" fontId="12" fillId="2" borderId="13" xfId="3" applyFont="1" applyFill="1" applyBorder="1">
      <alignment vertical="center"/>
    </xf>
    <xf numFmtId="0" fontId="12" fillId="2" borderId="4" xfId="3" applyFont="1" applyFill="1" applyBorder="1">
      <alignment vertical="center"/>
    </xf>
    <xf numFmtId="38" fontId="12" fillId="2" borderId="4" xfId="5" applyFont="1" applyFill="1" applyBorder="1">
      <alignment vertical="center"/>
    </xf>
    <xf numFmtId="38" fontId="12" fillId="2" borderId="13" xfId="5" applyFont="1" applyFill="1" applyBorder="1" applyAlignment="1">
      <alignment horizontal="right" vertical="center"/>
    </xf>
    <xf numFmtId="6" fontId="12" fillId="3" borderId="2" xfId="5" applyNumberFormat="1" applyFont="1" applyFill="1" applyBorder="1" applyAlignment="1">
      <alignment vertical="center"/>
    </xf>
    <xf numFmtId="188" fontId="12" fillId="2" borderId="13" xfId="5" applyNumberFormat="1" applyFont="1" applyFill="1" applyBorder="1" applyAlignment="1">
      <alignment vertical="center"/>
    </xf>
    <xf numFmtId="6" fontId="34" fillId="3" borderId="30" xfId="5" applyNumberFormat="1" applyFont="1" applyFill="1" applyBorder="1">
      <alignment vertical="center"/>
    </xf>
    <xf numFmtId="188" fontId="12" fillId="3" borderId="0" xfId="5" applyNumberFormat="1" applyFont="1" applyFill="1" applyBorder="1" applyAlignment="1">
      <alignment horizontal="center" vertical="center"/>
    </xf>
    <xf numFmtId="38" fontId="12" fillId="3" borderId="0" xfId="5" applyFont="1" applyFill="1" applyBorder="1" applyAlignment="1">
      <alignment horizontal="center" vertical="center"/>
    </xf>
    <xf numFmtId="186" fontId="12" fillId="3" borderId="14" xfId="9" applyNumberFormat="1" applyFont="1" applyFill="1" applyBorder="1">
      <alignment vertical="center"/>
    </xf>
    <xf numFmtId="0" fontId="16" fillId="3" borderId="0" xfId="1" applyFont="1" applyFill="1" applyAlignment="1">
      <alignment horizontal="left" vertical="top" wrapText="1"/>
    </xf>
    <xf numFmtId="0" fontId="1" fillId="3" borderId="14" xfId="1" applyFill="1" applyBorder="1" applyAlignment="1">
      <alignment horizontal="center" vertical="center" wrapText="1"/>
    </xf>
    <xf numFmtId="0" fontId="9" fillId="3" borderId="13"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9" fillId="3" borderId="11" xfId="1" applyFont="1" applyFill="1" applyBorder="1" applyAlignment="1">
      <alignment horizontal="center" vertical="center" wrapText="1"/>
    </xf>
    <xf numFmtId="178" fontId="16" fillId="3" borderId="14" xfId="1" applyNumberFormat="1" applyFont="1" applyFill="1" applyBorder="1" applyAlignment="1">
      <alignment horizontal="center" vertical="center" shrinkToFit="1"/>
    </xf>
    <xf numFmtId="0" fontId="16" fillId="3" borderId="14" xfId="1" applyFont="1" applyFill="1" applyBorder="1" applyAlignment="1">
      <alignment horizontal="center" vertical="center" shrinkToFit="1"/>
    </xf>
    <xf numFmtId="49" fontId="1" fillId="3" borderId="7" xfId="1" applyNumberFormat="1" applyFill="1" applyBorder="1" applyAlignment="1">
      <alignment horizontal="center" vertical="center"/>
    </xf>
    <xf numFmtId="49" fontId="1" fillId="3" borderId="6" xfId="1" applyNumberFormat="1" applyFill="1" applyBorder="1" applyAlignment="1">
      <alignment horizontal="center" vertical="center"/>
    </xf>
    <xf numFmtId="178" fontId="16" fillId="3" borderId="7" xfId="1" applyNumberFormat="1" applyFont="1" applyFill="1" applyBorder="1" applyAlignment="1">
      <alignment horizontal="center" vertical="center"/>
    </xf>
    <xf numFmtId="178" fontId="16" fillId="3" borderId="6" xfId="1" applyNumberFormat="1" applyFont="1" applyFill="1" applyBorder="1" applyAlignment="1">
      <alignment horizontal="center" vertical="center"/>
    </xf>
    <xf numFmtId="0" fontId="1" fillId="3" borderId="7" xfId="1" applyFill="1" applyBorder="1" applyAlignment="1">
      <alignment horizontal="center" vertical="center"/>
    </xf>
    <xf numFmtId="0" fontId="1" fillId="3" borderId="6" xfId="1" applyFill="1" applyBorder="1" applyAlignment="1">
      <alignment horizontal="center" vertical="center"/>
    </xf>
    <xf numFmtId="0" fontId="16" fillId="3" borderId="0" xfId="1" applyFont="1" applyFill="1" applyAlignment="1">
      <alignment wrapText="1"/>
    </xf>
    <xf numFmtId="0" fontId="12" fillId="3" borderId="1" xfId="3" applyFont="1" applyFill="1" applyBorder="1" applyAlignment="1">
      <alignment horizontal="center" vertical="center"/>
    </xf>
    <xf numFmtId="0" fontId="12" fillId="3" borderId="4" xfId="3" applyFont="1" applyFill="1" applyBorder="1" applyAlignment="1">
      <alignment horizontal="center" vertical="center"/>
    </xf>
    <xf numFmtId="0" fontId="12" fillId="3" borderId="9" xfId="3" applyFont="1" applyFill="1" applyBorder="1" applyAlignment="1">
      <alignment horizontal="center" vertical="center"/>
    </xf>
    <xf numFmtId="0" fontId="12" fillId="3" borderId="11" xfId="3" applyFont="1" applyFill="1" applyBorder="1" applyAlignment="1">
      <alignment horizontal="center" vertical="center"/>
    </xf>
    <xf numFmtId="0" fontId="12" fillId="2" borderId="1" xfId="3" applyFont="1" applyFill="1" applyBorder="1" applyAlignment="1">
      <alignment horizontal="center" vertical="center" shrinkToFit="1"/>
    </xf>
    <xf numFmtId="0" fontId="12" fillId="2" borderId="2" xfId="3" applyFont="1" applyFill="1" applyBorder="1" applyAlignment="1">
      <alignment horizontal="center" vertical="center" shrinkToFit="1"/>
    </xf>
    <xf numFmtId="0" fontId="12" fillId="2" borderId="4" xfId="3" applyFont="1" applyFill="1" applyBorder="1" applyAlignment="1">
      <alignment horizontal="center" vertical="center" shrinkToFit="1"/>
    </xf>
    <xf numFmtId="0" fontId="12" fillId="2" borderId="9" xfId="3" applyFont="1" applyFill="1" applyBorder="1" applyAlignment="1">
      <alignment horizontal="center" vertical="center" shrinkToFit="1"/>
    </xf>
    <xf numFmtId="0" fontId="12" fillId="2" borderId="10" xfId="3" applyFont="1" applyFill="1" applyBorder="1" applyAlignment="1">
      <alignment horizontal="center" vertical="center" shrinkToFit="1"/>
    </xf>
    <xf numFmtId="0" fontId="12" fillId="2" borderId="11" xfId="3" applyFont="1" applyFill="1" applyBorder="1" applyAlignment="1">
      <alignment horizontal="center" vertical="center" shrinkToFit="1"/>
    </xf>
    <xf numFmtId="0" fontId="24" fillId="3" borderId="0" xfId="1" applyFont="1" applyFill="1" applyAlignment="1">
      <alignment horizontal="center" vertical="center"/>
    </xf>
    <xf numFmtId="0" fontId="11" fillId="3" borderId="0" xfId="1" applyFont="1" applyFill="1" applyAlignment="1">
      <alignment horizontal="right" vertical="center"/>
    </xf>
    <xf numFmtId="0" fontId="12" fillId="2" borderId="7" xfId="3" applyFont="1" applyFill="1" applyBorder="1" applyAlignment="1">
      <alignment horizontal="center" vertical="center" shrinkToFit="1"/>
    </xf>
    <xf numFmtId="0" fontId="12" fillId="2" borderId="3" xfId="3" applyFont="1" applyFill="1" applyBorder="1" applyAlignment="1">
      <alignment horizontal="center" vertical="center" shrinkToFit="1"/>
    </xf>
    <xf numFmtId="0" fontId="12" fillId="2" borderId="6" xfId="3" applyFont="1" applyFill="1" applyBorder="1" applyAlignment="1">
      <alignment horizontal="center" vertical="center" shrinkToFit="1"/>
    </xf>
    <xf numFmtId="0" fontId="12" fillId="3" borderId="7" xfId="3" applyFont="1" applyFill="1" applyBorder="1" applyAlignment="1">
      <alignment horizontal="left" vertical="center" shrinkToFit="1"/>
    </xf>
    <xf numFmtId="0" fontId="12" fillId="3" borderId="3" xfId="3" applyFont="1" applyFill="1" applyBorder="1" applyAlignment="1">
      <alignment horizontal="left" vertical="center" shrinkToFit="1"/>
    </xf>
    <xf numFmtId="181" fontId="1" fillId="2" borderId="7" xfId="1" applyNumberFormat="1" applyFill="1" applyBorder="1" applyAlignment="1">
      <alignment horizontal="center" vertical="center"/>
    </xf>
    <xf numFmtId="181" fontId="1" fillId="2" borderId="3" xfId="1" applyNumberFormat="1" applyFill="1" applyBorder="1" applyAlignment="1">
      <alignment horizontal="center" vertical="center"/>
    </xf>
    <xf numFmtId="178" fontId="1" fillId="3" borderId="7" xfId="1" applyNumberFormat="1" applyFill="1" applyBorder="1" applyAlignment="1">
      <alignment horizontal="center" vertical="center"/>
    </xf>
    <xf numFmtId="178" fontId="1" fillId="3" borderId="6" xfId="1" applyNumberFormat="1" applyFill="1" applyBorder="1" applyAlignment="1">
      <alignment horizontal="center" vertical="center"/>
    </xf>
    <xf numFmtId="181" fontId="1" fillId="3" borderId="15" xfId="1" applyNumberFormat="1" applyFill="1" applyBorder="1" applyAlignment="1">
      <alignment horizontal="right" vertical="center"/>
    </xf>
    <xf numFmtId="181" fontId="1" fillId="3" borderId="16" xfId="1" applyNumberFormat="1" applyFill="1" applyBorder="1" applyAlignment="1">
      <alignment horizontal="right" vertical="center"/>
    </xf>
    <xf numFmtId="178" fontId="1" fillId="3" borderId="15" xfId="1" applyNumberFormat="1" applyFill="1" applyBorder="1" applyAlignment="1">
      <alignment horizontal="center" vertical="center"/>
    </xf>
    <xf numFmtId="178" fontId="1" fillId="3" borderId="17" xfId="1" applyNumberFormat="1" applyFill="1" applyBorder="1" applyAlignment="1">
      <alignment horizontal="center" vertical="center"/>
    </xf>
    <xf numFmtId="0" fontId="1" fillId="3" borderId="13" xfId="1" applyFill="1" applyBorder="1" applyAlignment="1">
      <alignment horizontal="center" vertical="center"/>
    </xf>
    <xf numFmtId="0" fontId="1" fillId="3" borderId="12" xfId="1" applyFill="1" applyBorder="1" applyAlignment="1">
      <alignment horizontal="center" vertical="center"/>
    </xf>
    <xf numFmtId="0" fontId="5" fillId="3" borderId="1"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5" fillId="3" borderId="9" xfId="1" applyFont="1" applyFill="1" applyBorder="1" applyAlignment="1">
      <alignment horizontal="center" vertical="center" shrinkToFit="1"/>
    </xf>
    <xf numFmtId="0" fontId="5" fillId="3" borderId="11" xfId="1" applyFont="1" applyFill="1" applyBorder="1" applyAlignment="1">
      <alignment horizontal="center" vertical="center" shrinkToFit="1"/>
    </xf>
    <xf numFmtId="0" fontId="16" fillId="3" borderId="14"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9" xfId="1" applyFont="1" applyFill="1" applyBorder="1" applyAlignment="1">
      <alignment horizontal="center" vertical="center" wrapText="1"/>
    </xf>
    <xf numFmtId="0" fontId="16" fillId="3" borderId="11" xfId="1" applyFont="1" applyFill="1" applyBorder="1" applyAlignment="1">
      <alignment horizontal="center" vertical="center" wrapText="1"/>
    </xf>
    <xf numFmtId="0" fontId="16" fillId="3" borderId="7" xfId="1" applyFont="1" applyFill="1" applyBorder="1" applyAlignment="1">
      <alignment horizontal="center" vertical="center"/>
    </xf>
    <xf numFmtId="0" fontId="16" fillId="3" borderId="6" xfId="1" applyFont="1" applyFill="1" applyBorder="1" applyAlignment="1">
      <alignment horizontal="center" vertical="center"/>
    </xf>
    <xf numFmtId="178" fontId="1" fillId="3" borderId="14" xfId="1" applyNumberFormat="1" applyFill="1" applyBorder="1" applyAlignment="1">
      <alignment horizontal="center" vertical="center" shrinkToFit="1"/>
    </xf>
    <xf numFmtId="0" fontId="16" fillId="3" borderId="7" xfId="1" applyFont="1" applyFill="1" applyBorder="1" applyAlignment="1">
      <alignment horizontal="center" vertical="center" shrinkToFit="1"/>
    </xf>
    <xf numFmtId="0" fontId="16" fillId="3" borderId="3" xfId="1" applyFont="1" applyFill="1" applyBorder="1" applyAlignment="1">
      <alignment horizontal="center" vertical="center" shrinkToFit="1"/>
    </xf>
    <xf numFmtId="0" fontId="16" fillId="3" borderId="6" xfId="1" applyFont="1" applyFill="1" applyBorder="1" applyAlignment="1">
      <alignment horizontal="center" vertical="center" shrinkToFit="1"/>
    </xf>
    <xf numFmtId="0" fontId="1" fillId="2" borderId="9" xfId="1" applyFill="1" applyBorder="1" applyAlignment="1">
      <alignment horizontal="right" vertical="center"/>
    </xf>
    <xf numFmtId="0" fontId="1" fillId="2" borderId="10" xfId="1" applyFill="1" applyBorder="1" applyAlignment="1">
      <alignment horizontal="right" vertical="center"/>
    </xf>
    <xf numFmtId="180" fontId="1" fillId="3" borderId="7" xfId="1" applyNumberFormat="1" applyFill="1" applyBorder="1" applyAlignment="1">
      <alignment horizontal="right" vertical="center"/>
    </xf>
    <xf numFmtId="180" fontId="1" fillId="3" borderId="3" xfId="1" applyNumberFormat="1" applyFill="1" applyBorder="1" applyAlignment="1">
      <alignment horizontal="right" vertical="center"/>
    </xf>
    <xf numFmtId="0" fontId="5" fillId="3" borderId="5" xfId="1" applyFont="1" applyFill="1" applyBorder="1" applyAlignment="1">
      <alignment horizontal="center" vertical="center" shrinkToFit="1"/>
    </xf>
    <xf numFmtId="0" fontId="5" fillId="3" borderId="8" xfId="1" applyFont="1" applyFill="1" applyBorder="1" applyAlignment="1">
      <alignment horizontal="center" vertical="center" shrinkToFit="1"/>
    </xf>
    <xf numFmtId="0" fontId="16" fillId="3" borderId="12" xfId="1" applyFont="1" applyFill="1" applyBorder="1" applyAlignment="1">
      <alignment horizontal="center" vertical="center" wrapText="1"/>
    </xf>
    <xf numFmtId="0" fontId="9" fillId="3" borderId="0" xfId="1" applyFont="1" applyFill="1" applyAlignment="1">
      <alignment horizontal="left" vertical="center"/>
    </xf>
    <xf numFmtId="0" fontId="12" fillId="2" borderId="14" xfId="3" applyFont="1" applyFill="1" applyBorder="1" applyAlignment="1">
      <alignment horizontal="left" vertical="center" shrinkToFit="1"/>
    </xf>
    <xf numFmtId="0" fontId="12" fillId="2" borderId="7" xfId="3" applyFont="1" applyFill="1" applyBorder="1" applyAlignment="1">
      <alignment horizontal="left" vertical="center" shrinkToFit="1"/>
    </xf>
    <xf numFmtId="0" fontId="12" fillId="2" borderId="6" xfId="3" applyFont="1" applyFill="1" applyBorder="1" applyAlignment="1">
      <alignment horizontal="left" vertical="center" shrinkToFit="1"/>
    </xf>
    <xf numFmtId="0" fontId="19" fillId="3" borderId="13" xfId="3" applyFont="1" applyFill="1" applyBorder="1" applyAlignment="1">
      <alignment horizontal="center" vertical="center" shrinkToFit="1"/>
    </xf>
    <xf numFmtId="5" fontId="18" fillId="3" borderId="18" xfId="3" applyNumberFormat="1" applyFont="1" applyFill="1" applyBorder="1" applyAlignment="1">
      <alignment horizontal="right" vertical="center" shrinkToFit="1"/>
    </xf>
    <xf numFmtId="0" fontId="30" fillId="3" borderId="0" xfId="3" applyFont="1" applyFill="1" applyAlignment="1">
      <alignment horizontal="center" vertical="center" wrapText="1"/>
    </xf>
    <xf numFmtId="0" fontId="30" fillId="3" borderId="0" xfId="3" applyFont="1" applyFill="1" applyAlignment="1">
      <alignment horizontal="center" vertical="center"/>
    </xf>
    <xf numFmtId="0" fontId="29" fillId="3" borderId="0" xfId="3" applyFont="1" applyFill="1" applyAlignment="1">
      <alignment horizontal="center" vertical="center" wrapText="1"/>
    </xf>
    <xf numFmtId="184" fontId="18" fillId="2" borderId="0" xfId="3" applyNumberFormat="1" applyFont="1" applyFill="1" applyAlignment="1">
      <alignment horizontal="right" vertical="center"/>
    </xf>
    <xf numFmtId="180" fontId="18" fillId="2" borderId="0" xfId="3" applyNumberFormat="1" applyFont="1" applyFill="1" applyAlignment="1">
      <alignment horizontal="right" vertical="center"/>
    </xf>
    <xf numFmtId="0" fontId="18" fillId="3" borderId="0" xfId="3" applyFont="1" applyFill="1" applyAlignment="1">
      <alignment horizontal="left" vertical="center"/>
    </xf>
    <xf numFmtId="184" fontId="18" fillId="3" borderId="0" xfId="3" applyNumberFormat="1" applyFont="1" applyFill="1" applyAlignment="1">
      <alignment horizontal="right" vertical="center"/>
    </xf>
    <xf numFmtId="184" fontId="18" fillId="0" borderId="0" xfId="3" applyNumberFormat="1" applyFont="1" applyAlignment="1">
      <alignment horizontal="right" vertical="center"/>
    </xf>
    <xf numFmtId="5" fontId="18" fillId="2" borderId="21" xfId="3" applyNumberFormat="1" applyFont="1" applyFill="1" applyBorder="1" applyAlignment="1">
      <alignment horizontal="right" vertical="center" shrinkToFit="1"/>
    </xf>
    <xf numFmtId="5" fontId="18" fillId="2" borderId="20" xfId="3" applyNumberFormat="1" applyFont="1" applyFill="1" applyBorder="1" applyAlignment="1">
      <alignment horizontal="right" vertical="center" shrinkToFit="1"/>
    </xf>
    <xf numFmtId="5" fontId="18" fillId="2" borderId="13" xfId="3" applyNumberFormat="1" applyFont="1" applyFill="1" applyBorder="1" applyAlignment="1">
      <alignment horizontal="right" vertical="center" shrinkToFit="1"/>
    </xf>
    <xf numFmtId="5" fontId="18" fillId="3" borderId="13" xfId="3" applyNumberFormat="1" applyFont="1" applyFill="1" applyBorder="1" applyAlignment="1">
      <alignment horizontal="right" vertical="center" shrinkToFit="1"/>
    </xf>
    <xf numFmtId="185" fontId="18" fillId="3" borderId="0" xfId="3" applyNumberFormat="1" applyFont="1" applyFill="1" applyAlignment="1">
      <alignment horizontal="right" vertical="center"/>
    </xf>
    <xf numFmtId="0" fontId="18" fillId="3" borderId="0" xfId="3" applyFont="1" applyFill="1" applyAlignment="1">
      <alignment horizontal="right" vertical="center"/>
    </xf>
    <xf numFmtId="0" fontId="18" fillId="2" borderId="0" xfId="3" applyFont="1" applyFill="1" applyAlignment="1">
      <alignment horizontal="right" vertical="center"/>
    </xf>
    <xf numFmtId="0" fontId="30" fillId="3" borderId="3" xfId="3" applyFont="1" applyFill="1" applyBorder="1" applyAlignment="1">
      <alignment horizontal="left" vertical="top" wrapText="1"/>
    </xf>
    <xf numFmtId="0" fontId="30" fillId="3" borderId="2" xfId="3" applyFont="1" applyFill="1" applyBorder="1" applyAlignment="1">
      <alignment horizontal="center" vertical="center"/>
    </xf>
    <xf numFmtId="0" fontId="29" fillId="3" borderId="0" xfId="3" applyFont="1" applyFill="1" applyAlignment="1">
      <alignment horizontal="center" vertical="center"/>
    </xf>
    <xf numFmtId="0" fontId="18" fillId="3" borderId="18" xfId="3" applyFont="1" applyFill="1" applyBorder="1" applyAlignment="1">
      <alignment horizontal="center" vertical="center"/>
    </xf>
    <xf numFmtId="0" fontId="18" fillId="3" borderId="19" xfId="3" applyFont="1" applyFill="1" applyBorder="1" applyAlignment="1">
      <alignment horizontal="center" vertical="center"/>
    </xf>
    <xf numFmtId="185" fontId="18" fillId="3" borderId="17" xfId="3" applyNumberFormat="1" applyFont="1" applyFill="1" applyBorder="1" applyAlignment="1">
      <alignment horizontal="right" vertical="center"/>
    </xf>
    <xf numFmtId="185" fontId="18" fillId="3" borderId="18" xfId="3" applyNumberFormat="1" applyFont="1" applyFill="1" applyBorder="1" applyAlignment="1">
      <alignment horizontal="right" vertical="center"/>
    </xf>
    <xf numFmtId="0" fontId="18" fillId="3" borderId="12" xfId="3" applyFont="1" applyFill="1" applyBorder="1" applyAlignment="1">
      <alignment horizontal="center" vertical="center"/>
    </xf>
    <xf numFmtId="0" fontId="18" fillId="3" borderId="13" xfId="3" applyFont="1" applyFill="1" applyBorder="1" applyAlignment="1">
      <alignment horizontal="center" vertical="center"/>
    </xf>
    <xf numFmtId="185" fontId="18" fillId="3" borderId="6" xfId="3" applyNumberFormat="1" applyFont="1" applyFill="1" applyBorder="1" applyAlignment="1">
      <alignment horizontal="right" vertical="center"/>
    </xf>
    <xf numFmtId="185" fontId="18" fillId="3" borderId="14" xfId="3" applyNumberFormat="1" applyFont="1" applyFill="1" applyBorder="1" applyAlignment="1">
      <alignment horizontal="right" vertical="center"/>
    </xf>
    <xf numFmtId="185" fontId="18" fillId="2" borderId="7" xfId="3" applyNumberFormat="1" applyFont="1" applyFill="1" applyBorder="1" applyAlignment="1">
      <alignment horizontal="right" vertical="center"/>
    </xf>
    <xf numFmtId="185" fontId="18" fillId="2" borderId="6" xfId="3" applyNumberFormat="1" applyFont="1" applyFill="1" applyBorder="1" applyAlignment="1">
      <alignment horizontal="right" vertical="center"/>
    </xf>
    <xf numFmtId="185" fontId="18" fillId="3" borderId="14" xfId="3" applyNumberFormat="1" applyFont="1" applyFill="1" applyBorder="1">
      <alignment vertical="center"/>
    </xf>
    <xf numFmtId="5" fontId="18" fillId="2" borderId="7" xfId="3" applyNumberFormat="1" applyFont="1" applyFill="1" applyBorder="1" applyAlignment="1">
      <alignment horizontal="right" vertical="center" shrinkToFit="1"/>
    </xf>
    <xf numFmtId="5" fontId="18" fillId="2" borderId="6" xfId="3" applyNumberFormat="1" applyFont="1" applyFill="1" applyBorder="1" applyAlignment="1">
      <alignment horizontal="right" vertical="center" shrinkToFit="1"/>
    </xf>
    <xf numFmtId="5" fontId="18" fillId="2" borderId="14" xfId="3" applyNumberFormat="1" applyFont="1" applyFill="1" applyBorder="1" applyAlignment="1">
      <alignment horizontal="right" vertical="center" shrinkToFit="1"/>
    </xf>
    <xf numFmtId="5" fontId="18" fillId="3" borderId="14" xfId="3" applyNumberFormat="1" applyFont="1" applyFill="1" applyBorder="1" applyAlignment="1">
      <alignment horizontal="right" vertical="center" shrinkToFit="1"/>
    </xf>
    <xf numFmtId="185" fontId="18" fillId="3" borderId="4" xfId="3" applyNumberFormat="1" applyFont="1" applyFill="1" applyBorder="1" applyAlignment="1">
      <alignment horizontal="right" vertical="center"/>
    </xf>
    <xf numFmtId="185" fontId="18" fillId="3" borderId="13" xfId="3" applyNumberFormat="1" applyFont="1" applyFill="1" applyBorder="1" applyAlignment="1">
      <alignment horizontal="right" vertical="center"/>
    </xf>
    <xf numFmtId="185" fontId="18" fillId="2" borderId="21" xfId="3" applyNumberFormat="1" applyFont="1" applyFill="1" applyBorder="1" applyAlignment="1">
      <alignment horizontal="right" vertical="center"/>
    </xf>
    <xf numFmtId="185" fontId="18" fillId="2" borderId="20" xfId="3" applyNumberFormat="1" applyFont="1" applyFill="1" applyBorder="1" applyAlignment="1">
      <alignment horizontal="right" vertical="center"/>
    </xf>
    <xf numFmtId="185" fontId="18" fillId="3" borderId="13" xfId="3" applyNumberFormat="1" applyFont="1" applyFill="1" applyBorder="1">
      <alignment vertical="center"/>
    </xf>
    <xf numFmtId="0" fontId="18" fillId="3" borderId="14" xfId="3" applyFont="1" applyFill="1" applyBorder="1" applyAlignment="1">
      <alignment horizontal="center" vertical="center"/>
    </xf>
    <xf numFmtId="0" fontId="31" fillId="0" borderId="0" xfId="3" applyFont="1" applyAlignment="1">
      <alignment horizontal="center" vertical="center"/>
    </xf>
    <xf numFmtId="0" fontId="18" fillId="3" borderId="14" xfId="3" applyFont="1" applyFill="1" applyBorder="1" applyAlignment="1">
      <alignment horizontal="left" vertical="center"/>
    </xf>
    <xf numFmtId="0" fontId="30" fillId="2" borderId="7" xfId="3" applyFont="1" applyFill="1" applyBorder="1" applyAlignment="1">
      <alignment horizontal="center" vertical="center" shrinkToFit="1"/>
    </xf>
    <xf numFmtId="0" fontId="30" fillId="2" borderId="3" xfId="3" applyFont="1" applyFill="1" applyBorder="1" applyAlignment="1">
      <alignment horizontal="center" vertical="center" shrinkToFit="1"/>
    </xf>
    <xf numFmtId="0" fontId="30" fillId="2" borderId="6" xfId="3" applyFont="1" applyFill="1" applyBorder="1" applyAlignment="1">
      <alignment horizontal="center" vertical="center" shrinkToFit="1"/>
    </xf>
    <xf numFmtId="0" fontId="18" fillId="3" borderId="1" xfId="3" applyFont="1" applyFill="1" applyBorder="1" applyAlignment="1">
      <alignment horizontal="center" vertical="center" shrinkToFit="1"/>
    </xf>
    <xf numFmtId="0" fontId="18" fillId="3" borderId="2" xfId="3" applyFont="1" applyFill="1" applyBorder="1" applyAlignment="1">
      <alignment horizontal="center" vertical="center" shrinkToFit="1"/>
    </xf>
    <xf numFmtId="0" fontId="18" fillId="3" borderId="4" xfId="3" applyFont="1" applyFill="1" applyBorder="1" applyAlignment="1">
      <alignment horizontal="center" vertical="center" shrinkToFit="1"/>
    </xf>
    <xf numFmtId="0" fontId="18" fillId="3" borderId="9" xfId="3" applyFont="1" applyFill="1" applyBorder="1" applyAlignment="1">
      <alignment horizontal="center" vertical="center" shrinkToFit="1"/>
    </xf>
    <xf numFmtId="0" fontId="18" fillId="3" borderId="10" xfId="3" applyFont="1" applyFill="1" applyBorder="1" applyAlignment="1">
      <alignment horizontal="center" vertical="center" shrinkToFit="1"/>
    </xf>
    <xf numFmtId="0" fontId="18" fillId="3" borderId="11" xfId="3" applyFont="1" applyFill="1" applyBorder="1" applyAlignment="1">
      <alignment horizontal="center" vertical="center" shrinkToFit="1"/>
    </xf>
    <xf numFmtId="0" fontId="30" fillId="2" borderId="1" xfId="3" applyFont="1" applyFill="1" applyBorder="1" applyAlignment="1">
      <alignment horizontal="center" vertical="center" shrinkToFit="1"/>
    </xf>
    <xf numFmtId="0" fontId="30" fillId="2" borderId="2" xfId="3" applyFont="1" applyFill="1" applyBorder="1" applyAlignment="1">
      <alignment horizontal="center" vertical="center" shrinkToFit="1"/>
    </xf>
    <xf numFmtId="0" fontId="30" fillId="2" borderId="4" xfId="3" applyFont="1" applyFill="1" applyBorder="1" applyAlignment="1">
      <alignment horizontal="center" vertical="center" shrinkToFit="1"/>
    </xf>
    <xf numFmtId="0" fontId="30" fillId="2" borderId="9" xfId="3" applyFont="1" applyFill="1" applyBorder="1" applyAlignment="1">
      <alignment horizontal="center" vertical="center" shrinkToFit="1"/>
    </xf>
    <xf numFmtId="0" fontId="30" fillId="2" borderId="10" xfId="3" applyFont="1" applyFill="1" applyBorder="1" applyAlignment="1">
      <alignment horizontal="center" vertical="center" shrinkToFit="1"/>
    </xf>
    <xf numFmtId="0" fontId="30" fillId="2" borderId="11" xfId="3" applyFont="1" applyFill="1" applyBorder="1" applyAlignment="1">
      <alignment horizontal="center" vertical="center" shrinkToFit="1"/>
    </xf>
    <xf numFmtId="0" fontId="30" fillId="3" borderId="14" xfId="3" applyFont="1" applyFill="1" applyBorder="1" applyAlignment="1">
      <alignment horizontal="center" vertical="center"/>
    </xf>
    <xf numFmtId="0" fontId="30" fillId="3" borderId="14" xfId="3" applyFont="1" applyFill="1" applyBorder="1" applyAlignment="1">
      <alignment horizontal="center" vertical="center" wrapText="1"/>
    </xf>
    <xf numFmtId="0" fontId="18" fillId="3" borderId="23" xfId="3" applyFont="1" applyFill="1" applyBorder="1" applyAlignment="1">
      <alignment horizontal="center" vertical="center"/>
    </xf>
    <xf numFmtId="0" fontId="30" fillId="3" borderId="6" xfId="3" applyFont="1" applyFill="1" applyBorder="1" applyAlignment="1">
      <alignment horizontal="center" vertical="center"/>
    </xf>
    <xf numFmtId="0" fontId="30" fillId="0" borderId="14" xfId="3" applyFont="1" applyBorder="1" applyAlignment="1">
      <alignment horizontal="center" vertical="center" wrapText="1"/>
    </xf>
    <xf numFmtId="0" fontId="30" fillId="0" borderId="14" xfId="3" applyFont="1" applyBorder="1" applyAlignment="1">
      <alignment horizontal="center" vertical="center"/>
    </xf>
    <xf numFmtId="38" fontId="12" fillId="3" borderId="28" xfId="5" applyFont="1" applyFill="1" applyBorder="1" applyAlignment="1">
      <alignment horizontal="center" vertical="center" shrinkToFit="1"/>
    </xf>
    <xf numFmtId="38" fontId="12" fillId="3" borderId="29" xfId="5" applyFont="1" applyFill="1" applyBorder="1" applyAlignment="1">
      <alignment horizontal="center" vertical="center" shrinkToFit="1"/>
    </xf>
    <xf numFmtId="0" fontId="33" fillId="3" borderId="0" xfId="3" applyFont="1" applyFill="1" applyAlignment="1">
      <alignment horizontal="center" vertical="center"/>
    </xf>
    <xf numFmtId="0" fontId="18" fillId="3" borderId="7" xfId="3" applyFont="1" applyFill="1" applyBorder="1" applyAlignment="1">
      <alignment horizontal="center" vertical="center"/>
    </xf>
    <xf numFmtId="0" fontId="18" fillId="3" borderId="6" xfId="3" applyFont="1" applyFill="1" applyBorder="1" applyAlignment="1">
      <alignment horizontal="center" vertical="center"/>
    </xf>
    <xf numFmtId="0" fontId="12" fillId="2" borderId="7" xfId="3" applyFont="1" applyFill="1" applyBorder="1" applyAlignment="1">
      <alignment horizontal="left" vertical="center"/>
    </xf>
    <xf numFmtId="0" fontId="12" fillId="2" borderId="6" xfId="3" applyFont="1" applyFill="1" applyBorder="1" applyAlignment="1">
      <alignment horizontal="left" vertical="center"/>
    </xf>
    <xf numFmtId="0" fontId="34" fillId="3" borderId="0" xfId="3" applyFont="1" applyFill="1" applyAlignment="1">
      <alignment horizontal="left" vertical="center" wrapText="1"/>
    </xf>
    <xf numFmtId="0" fontId="34" fillId="3" borderId="10" xfId="3" applyFont="1" applyFill="1" applyBorder="1" applyAlignment="1">
      <alignment horizontal="left" vertical="center" wrapText="1"/>
    </xf>
    <xf numFmtId="0" fontId="12" fillId="3" borderId="10" xfId="3" applyFont="1" applyFill="1" applyBorder="1" applyAlignment="1">
      <alignment horizontal="left" vertical="center" wrapText="1"/>
    </xf>
    <xf numFmtId="0" fontId="12" fillId="3" borderId="25"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2" fillId="3" borderId="28" xfId="3" applyFont="1" applyFill="1" applyBorder="1" applyAlignment="1">
      <alignment horizontal="center" vertical="center"/>
    </xf>
    <xf numFmtId="0" fontId="12" fillId="3" borderId="29" xfId="3" applyFont="1" applyFill="1" applyBorder="1" applyAlignment="1">
      <alignment horizontal="center" vertical="center"/>
    </xf>
  </cellXfs>
  <cellStyles count="10">
    <cellStyle name="パーセント" xfId="9" builtinId="5"/>
    <cellStyle name="ハイパーリンク 2" xfId="8" xr:uid="{DF162421-E2D7-4FB7-A788-BA2E301F215F}"/>
    <cellStyle name="桁区切り 2 2" xfId="6" xr:uid="{00000000-0005-0000-0000-000001000000}"/>
    <cellStyle name="桁区切り 3" xfId="5" xr:uid="{00000000-0005-0000-0000-000002000000}"/>
    <cellStyle name="標準" xfId="0" builtinId="0"/>
    <cellStyle name="標準 2" xfId="2" xr:uid="{00000000-0005-0000-0000-000004000000}"/>
    <cellStyle name="標準 2 2" xfId="4" xr:uid="{00000000-0005-0000-0000-000005000000}"/>
    <cellStyle name="標準 2 3" xfId="7" xr:uid="{00000000-0005-0000-0000-000006000000}"/>
    <cellStyle name="標準 3" xfId="1" xr:uid="{00000000-0005-0000-0000-000007000000}"/>
    <cellStyle name="標準 4" xfId="3" xr:uid="{00000000-0005-0000-0000-00000800000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238125</xdr:colOff>
      <xdr:row>0</xdr:row>
      <xdr:rowOff>133350</xdr:rowOff>
    </xdr:from>
    <xdr:to>
      <xdr:col>8</xdr:col>
      <xdr:colOff>1064559</xdr:colOff>
      <xdr:row>1</xdr:row>
      <xdr:rowOff>171450</xdr:rowOff>
    </xdr:to>
    <xdr:sp macro="" textlink="">
      <xdr:nvSpPr>
        <xdr:cNvPr id="2" name="吹き出し: 角を丸めた四角形 1">
          <a:extLst>
            <a:ext uri="{FF2B5EF4-FFF2-40B4-BE49-F238E27FC236}">
              <a16:creationId xmlns:a16="http://schemas.microsoft.com/office/drawing/2014/main" id="{39FC0FB9-545D-43B3-9D04-BC4BB7EDC257}"/>
            </a:ext>
          </a:extLst>
        </xdr:cNvPr>
        <xdr:cNvSpPr/>
      </xdr:nvSpPr>
      <xdr:spPr>
        <a:xfrm>
          <a:off x="2457450" y="133350"/>
          <a:ext cx="3522009" cy="38100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6</xdr:col>
      <xdr:colOff>237004</xdr:colOff>
      <xdr:row>3</xdr:row>
      <xdr:rowOff>100853</xdr:rowOff>
    </xdr:from>
    <xdr:to>
      <xdr:col>7</xdr:col>
      <xdr:colOff>1122829</xdr:colOff>
      <xdr:row>7</xdr:row>
      <xdr:rowOff>212912</xdr:rowOff>
    </xdr:to>
    <xdr:sp macro="" textlink="">
      <xdr:nvSpPr>
        <xdr:cNvPr id="3" name="吹き出し: 角を丸めた四角形 2">
          <a:extLst>
            <a:ext uri="{FF2B5EF4-FFF2-40B4-BE49-F238E27FC236}">
              <a16:creationId xmlns:a16="http://schemas.microsoft.com/office/drawing/2014/main" id="{DD598B20-6A78-429C-A15A-80DBDD19CAD2}"/>
            </a:ext>
          </a:extLst>
        </xdr:cNvPr>
        <xdr:cNvSpPr/>
      </xdr:nvSpPr>
      <xdr:spPr>
        <a:xfrm>
          <a:off x="3465979" y="1186703"/>
          <a:ext cx="1333500" cy="1112184"/>
        </a:xfrm>
        <a:prstGeom prst="wedgeRoundRectCallout">
          <a:avLst>
            <a:gd name="adj1" fmla="val -96970"/>
            <a:gd name="adj2" fmla="val 4327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仮名にて</a:t>
          </a:r>
          <a:endParaRPr kumimoji="1" lang="en-US" altLang="ja-JP" sz="14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担当者ごとに作成する。</a:t>
          </a:r>
          <a:endParaRPr kumimoji="1" lang="en-US" altLang="ja-JP" sz="14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400" b="0">
              <a:solidFill>
                <a:srgbClr val="FF0000"/>
              </a:solidFill>
              <a:latin typeface="ＭＳ Ｐゴシック" panose="020B0600070205080204" pitchFamily="50" charset="-128"/>
              <a:ea typeface="ＭＳ Ｐゴシック" panose="020B0600070205080204" pitchFamily="50" charset="-128"/>
            </a:rPr>
            <a:t>例：担当者</a:t>
          </a:r>
          <a:r>
            <a:rPr kumimoji="1" lang="en-US" altLang="ja-JP" sz="1400" b="0">
              <a:solidFill>
                <a:srgbClr val="FF0000"/>
              </a:solidFill>
              <a:latin typeface="ＭＳ Ｐゴシック" panose="020B0600070205080204" pitchFamily="50" charset="-128"/>
              <a:ea typeface="ＭＳ Ｐゴシック" panose="020B0600070205080204" pitchFamily="50" charset="-128"/>
            </a:rPr>
            <a:t>A</a:t>
          </a:r>
        </a:p>
      </xdr:txBody>
    </xdr:sp>
    <xdr:clientData/>
  </xdr:twoCellAnchor>
  <xdr:twoCellAnchor>
    <xdr:from>
      <xdr:col>8</xdr:col>
      <xdr:colOff>0</xdr:colOff>
      <xdr:row>5</xdr:row>
      <xdr:rowOff>44824</xdr:rowOff>
    </xdr:from>
    <xdr:to>
      <xdr:col>10</xdr:col>
      <xdr:colOff>352425</xdr:colOff>
      <xdr:row>8</xdr:row>
      <xdr:rowOff>209551</xdr:rowOff>
    </xdr:to>
    <xdr:sp macro="" textlink="">
      <xdr:nvSpPr>
        <xdr:cNvPr id="4" name="吹き出し: 角を丸めた四角形 3">
          <a:extLst>
            <a:ext uri="{FF2B5EF4-FFF2-40B4-BE49-F238E27FC236}">
              <a16:creationId xmlns:a16="http://schemas.microsoft.com/office/drawing/2014/main" id="{5DC6A738-E1FE-40F1-8FC0-46B3E4BE9813}"/>
            </a:ext>
          </a:extLst>
        </xdr:cNvPr>
        <xdr:cNvSpPr/>
      </xdr:nvSpPr>
      <xdr:spPr>
        <a:xfrm>
          <a:off x="4914900" y="1578349"/>
          <a:ext cx="2000250" cy="993402"/>
        </a:xfrm>
        <a:prstGeom prst="wedgeRoundRectCallout">
          <a:avLst>
            <a:gd name="adj1" fmla="val -11343"/>
            <a:gd name="adj2" fmla="val 10121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遂行した業務内容が農業者年金業務であることが明確にわかるよう、具体的に記入をする。</a:t>
          </a:r>
        </a:p>
      </xdr:txBody>
    </xdr:sp>
    <xdr:clientData/>
  </xdr:twoCellAnchor>
  <xdr:twoCellAnchor>
    <xdr:from>
      <xdr:col>5</xdr:col>
      <xdr:colOff>56030</xdr:colOff>
      <xdr:row>11</xdr:row>
      <xdr:rowOff>0</xdr:rowOff>
    </xdr:from>
    <xdr:to>
      <xdr:col>7</xdr:col>
      <xdr:colOff>1218079</xdr:colOff>
      <xdr:row>17</xdr:row>
      <xdr:rowOff>162486</xdr:rowOff>
    </xdr:to>
    <xdr:sp macro="" textlink="">
      <xdr:nvSpPr>
        <xdr:cNvPr id="5" name="吹き出し: 角を丸めた四角形 4">
          <a:extLst>
            <a:ext uri="{FF2B5EF4-FFF2-40B4-BE49-F238E27FC236}">
              <a16:creationId xmlns:a16="http://schemas.microsoft.com/office/drawing/2014/main" id="{6A6102AC-DD07-4F3E-B9A8-6BF2A23FC56E}"/>
            </a:ext>
          </a:extLst>
        </xdr:cNvPr>
        <xdr:cNvSpPr/>
      </xdr:nvSpPr>
      <xdr:spPr>
        <a:xfrm>
          <a:off x="2723030" y="3124200"/>
          <a:ext cx="2171699" cy="1762686"/>
        </a:xfrm>
        <a:prstGeom prst="wedgeRoundRectCallout">
          <a:avLst>
            <a:gd name="adj1" fmla="val -72524"/>
            <a:gd name="adj2" fmla="val 7333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時間単位で入力する。</a:t>
          </a:r>
        </a:p>
        <a:p>
          <a:pPr algn="l"/>
          <a:r>
            <a:rPr kumimoji="1" lang="en-US" altLang="ja-JP" sz="900">
              <a:solidFill>
                <a:schemeClr val="tx1"/>
              </a:solidFill>
              <a:latin typeface="ＭＳ Ｐゴシック" panose="020B0600070205080204" pitchFamily="50" charset="-128"/>
              <a:ea typeface="ＭＳ Ｐゴシック" panose="020B0600070205080204" pitchFamily="50" charset="-128"/>
            </a:rPr>
            <a:t>※</a:t>
          </a:r>
          <a:r>
            <a:rPr kumimoji="1" lang="ja-JP" altLang="en-US" sz="900">
              <a:solidFill>
                <a:schemeClr val="tx1"/>
              </a:solidFill>
              <a:latin typeface="ＭＳ Ｐゴシック" panose="020B0600070205080204" pitchFamily="50" charset="-128"/>
              <a:ea typeface="ＭＳ Ｐゴシック" panose="020B0600070205080204" pitchFamily="50" charset="-128"/>
            </a:rPr>
            <a:t>７時間４５分の場合→７．７５と入力</a:t>
          </a:r>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業務の従事時間は受託機関の１日の所定労働時間で頭打ちにする。それ以上の場合は右の超過勤務</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残業</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欄に入力する。</a:t>
          </a:r>
        </a:p>
      </xdr:txBody>
    </xdr:sp>
    <xdr:clientData/>
  </xdr:twoCellAnchor>
  <xdr:twoCellAnchor>
    <xdr:from>
      <xdr:col>0</xdr:col>
      <xdr:colOff>39782</xdr:colOff>
      <xdr:row>16</xdr:row>
      <xdr:rowOff>112059</xdr:rowOff>
    </xdr:from>
    <xdr:to>
      <xdr:col>3</xdr:col>
      <xdr:colOff>235324</xdr:colOff>
      <xdr:row>19</xdr:row>
      <xdr:rowOff>22411</xdr:rowOff>
    </xdr:to>
    <xdr:sp macro="" textlink="">
      <xdr:nvSpPr>
        <xdr:cNvPr id="6" name="吹き出し: 角を丸めた四角形 5">
          <a:extLst>
            <a:ext uri="{FF2B5EF4-FFF2-40B4-BE49-F238E27FC236}">
              <a16:creationId xmlns:a16="http://schemas.microsoft.com/office/drawing/2014/main" id="{756150B0-4E9B-4BCE-8345-C97AE31D228F}"/>
            </a:ext>
          </a:extLst>
        </xdr:cNvPr>
        <xdr:cNvSpPr/>
      </xdr:nvSpPr>
      <xdr:spPr>
        <a:xfrm>
          <a:off x="39782" y="4569759"/>
          <a:ext cx="1852892" cy="710452"/>
        </a:xfrm>
        <a:prstGeom prst="wedgeRoundRectCallout">
          <a:avLst>
            <a:gd name="adj1" fmla="val 45132"/>
            <a:gd name="adj2" fmla="val 5862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往復の移動時間を含めることが可能。下記注２）のとおり。</a:t>
          </a:r>
        </a:p>
      </xdr:txBody>
    </xdr:sp>
    <xdr:clientData/>
  </xdr:twoCellAnchor>
  <xdr:twoCellAnchor>
    <xdr:from>
      <xdr:col>5</xdr:col>
      <xdr:colOff>76200</xdr:colOff>
      <xdr:row>20</xdr:row>
      <xdr:rowOff>161925</xdr:rowOff>
    </xdr:from>
    <xdr:to>
      <xdr:col>8</xdr:col>
      <xdr:colOff>0</xdr:colOff>
      <xdr:row>23</xdr:row>
      <xdr:rowOff>89647</xdr:rowOff>
    </xdr:to>
    <xdr:sp macro="" textlink="">
      <xdr:nvSpPr>
        <xdr:cNvPr id="7" name="吹き出し: 角を丸めた四角形 6">
          <a:extLst>
            <a:ext uri="{FF2B5EF4-FFF2-40B4-BE49-F238E27FC236}">
              <a16:creationId xmlns:a16="http://schemas.microsoft.com/office/drawing/2014/main" id="{B36941B8-AE48-4963-8B8C-02724E1526BB}"/>
            </a:ext>
          </a:extLst>
        </xdr:cNvPr>
        <xdr:cNvSpPr/>
      </xdr:nvSpPr>
      <xdr:spPr>
        <a:xfrm>
          <a:off x="2743200" y="5686425"/>
          <a:ext cx="2171700" cy="727822"/>
        </a:xfrm>
        <a:prstGeom prst="wedgeRoundRectCallout">
          <a:avLst>
            <a:gd name="adj1" fmla="val 20175"/>
            <a:gd name="adj2" fmla="val -8504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主な用務地（市区町村名、地区名または集落名）を記入。</a:t>
          </a:r>
        </a:p>
      </xdr:txBody>
    </xdr:sp>
    <xdr:clientData/>
  </xdr:twoCellAnchor>
  <xdr:twoCellAnchor>
    <xdr:from>
      <xdr:col>3</xdr:col>
      <xdr:colOff>224678</xdr:colOff>
      <xdr:row>24</xdr:row>
      <xdr:rowOff>0</xdr:rowOff>
    </xdr:from>
    <xdr:to>
      <xdr:col>7</xdr:col>
      <xdr:colOff>615204</xdr:colOff>
      <xdr:row>30</xdr:row>
      <xdr:rowOff>22411</xdr:rowOff>
    </xdr:to>
    <xdr:sp macro="" textlink="">
      <xdr:nvSpPr>
        <xdr:cNvPr id="8" name="吹き出し: 角を丸めた四角形 7">
          <a:extLst>
            <a:ext uri="{FF2B5EF4-FFF2-40B4-BE49-F238E27FC236}">
              <a16:creationId xmlns:a16="http://schemas.microsoft.com/office/drawing/2014/main" id="{EC07EA9E-9C10-4581-8FC1-473F31D111D9}"/>
            </a:ext>
          </a:extLst>
        </xdr:cNvPr>
        <xdr:cNvSpPr/>
      </xdr:nvSpPr>
      <xdr:spPr>
        <a:xfrm>
          <a:off x="1882028" y="6591300"/>
          <a:ext cx="2409826" cy="1622611"/>
        </a:xfrm>
        <a:prstGeom prst="wedgeRoundRectCallout">
          <a:avLst>
            <a:gd name="adj1" fmla="val -38372"/>
            <a:gd name="adj2" fmla="val -11770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研修会等の項目の中に農業者年金業務以外の項目を含んでいる場合、農業者年金業務の時間数は研修会全体の時間数ではなく、農業者年金に係る研修の時間数のみ。</a:t>
          </a:r>
        </a:p>
      </xdr:txBody>
    </xdr:sp>
    <xdr:clientData/>
  </xdr:twoCellAnchor>
  <xdr:twoCellAnchor>
    <xdr:from>
      <xdr:col>8</xdr:col>
      <xdr:colOff>935689</xdr:colOff>
      <xdr:row>38</xdr:row>
      <xdr:rowOff>44823</xdr:rowOff>
    </xdr:from>
    <xdr:to>
      <xdr:col>12</xdr:col>
      <xdr:colOff>201703</xdr:colOff>
      <xdr:row>40</xdr:row>
      <xdr:rowOff>19050</xdr:rowOff>
    </xdr:to>
    <xdr:sp macro="" textlink="">
      <xdr:nvSpPr>
        <xdr:cNvPr id="9" name="吹き出し: 角を丸めた四角形 8">
          <a:extLst>
            <a:ext uri="{FF2B5EF4-FFF2-40B4-BE49-F238E27FC236}">
              <a16:creationId xmlns:a16="http://schemas.microsoft.com/office/drawing/2014/main" id="{17104022-6D2E-4ADE-A0D2-8D17A8A80FBE}"/>
            </a:ext>
          </a:extLst>
        </xdr:cNvPr>
        <xdr:cNvSpPr/>
      </xdr:nvSpPr>
      <xdr:spPr>
        <a:xfrm>
          <a:off x="5850589" y="10369923"/>
          <a:ext cx="2466414" cy="507627"/>
        </a:xfrm>
        <a:prstGeom prst="wedgeRoundRectCallout">
          <a:avLst>
            <a:gd name="adj1" fmla="val -24072"/>
            <a:gd name="adj2" fmla="val 16352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加入推進に係る事務等も含める。下記注５）のとおり。</a:t>
          </a:r>
        </a:p>
      </xdr:txBody>
    </xdr:sp>
    <xdr:clientData/>
  </xdr:twoCellAnchor>
  <xdr:twoCellAnchor>
    <xdr:from>
      <xdr:col>5</xdr:col>
      <xdr:colOff>549647</xdr:colOff>
      <xdr:row>38</xdr:row>
      <xdr:rowOff>44824</xdr:rowOff>
    </xdr:from>
    <xdr:to>
      <xdr:col>8</xdr:col>
      <xdr:colOff>837078</xdr:colOff>
      <xdr:row>42</xdr:row>
      <xdr:rowOff>11205</xdr:rowOff>
    </xdr:to>
    <xdr:sp macro="" textlink="">
      <xdr:nvSpPr>
        <xdr:cNvPr id="10" name="吹き出し: 角を丸めた四角形 9">
          <a:extLst>
            <a:ext uri="{FF2B5EF4-FFF2-40B4-BE49-F238E27FC236}">
              <a16:creationId xmlns:a16="http://schemas.microsoft.com/office/drawing/2014/main" id="{21111912-8082-486E-B6A6-F5BE4DA28F91}"/>
            </a:ext>
          </a:extLst>
        </xdr:cNvPr>
        <xdr:cNvSpPr/>
      </xdr:nvSpPr>
      <xdr:spPr>
        <a:xfrm>
          <a:off x="3216647" y="10369924"/>
          <a:ext cx="2535331" cy="1033181"/>
        </a:xfrm>
        <a:prstGeom prst="wedgeRoundRectCallout">
          <a:avLst>
            <a:gd name="adj1" fmla="val -48515"/>
            <a:gd name="adj2" fmla="val 8293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mn-ea"/>
            </a:rPr>
            <a:t>4</a:t>
          </a:r>
          <a:r>
            <a:rPr kumimoji="1" lang="ja-JP" altLang="en-US" sz="1200">
              <a:solidFill>
                <a:schemeClr val="tx1"/>
              </a:solidFill>
              <a:latin typeface="ＭＳ Ｐゴシック" panose="020B0600070205080204" pitchFamily="50" charset="-128"/>
              <a:ea typeface="+mn-ea"/>
            </a:rPr>
            <a:t>月～</a:t>
          </a:r>
          <a:r>
            <a:rPr kumimoji="1" lang="en-US" altLang="ja-JP" sz="1200">
              <a:solidFill>
                <a:schemeClr val="tx1"/>
              </a:solidFill>
              <a:latin typeface="ＭＳ Ｐゴシック" panose="020B0600070205080204" pitchFamily="50" charset="-128"/>
              <a:ea typeface="+mn-ea"/>
            </a:rPr>
            <a:t>3</a:t>
          </a:r>
          <a:r>
            <a:rPr kumimoji="1" lang="ja-JP" altLang="en-US" sz="1200">
              <a:solidFill>
                <a:schemeClr val="tx1"/>
              </a:solidFill>
              <a:latin typeface="ＭＳ Ｐゴシック" panose="020B0600070205080204" pitchFamily="50" charset="-128"/>
              <a:ea typeface="+mn-ea"/>
            </a:rPr>
            <a:t>月までの当該時間を業務日誌（年度集計用）シートの農業者年金業務の従事時間超勤</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残業</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に転記してください。</a:t>
          </a:r>
        </a:p>
      </xdr:txBody>
    </xdr:sp>
    <xdr:clientData/>
  </xdr:twoCellAnchor>
  <xdr:twoCellAnchor>
    <xdr:from>
      <xdr:col>0</xdr:col>
      <xdr:colOff>134472</xdr:colOff>
      <xdr:row>38</xdr:row>
      <xdr:rowOff>33618</xdr:rowOff>
    </xdr:from>
    <xdr:to>
      <xdr:col>5</xdr:col>
      <xdr:colOff>515472</xdr:colOff>
      <xdr:row>41</xdr:row>
      <xdr:rowOff>262779</xdr:rowOff>
    </xdr:to>
    <xdr:sp macro="" textlink="">
      <xdr:nvSpPr>
        <xdr:cNvPr id="11" name="吹き出し: 角を丸めた四角形 10">
          <a:extLst>
            <a:ext uri="{FF2B5EF4-FFF2-40B4-BE49-F238E27FC236}">
              <a16:creationId xmlns:a16="http://schemas.microsoft.com/office/drawing/2014/main" id="{8D6DB285-74CB-42DB-8EC6-4D992FE86DA2}"/>
            </a:ext>
          </a:extLst>
        </xdr:cNvPr>
        <xdr:cNvSpPr/>
      </xdr:nvSpPr>
      <xdr:spPr>
        <a:xfrm>
          <a:off x="134472" y="10358718"/>
          <a:ext cx="3048000" cy="1029261"/>
        </a:xfrm>
        <a:prstGeom prst="wedgeRoundRectCallout">
          <a:avLst>
            <a:gd name="adj1" fmla="val -196"/>
            <a:gd name="adj2" fmla="val 8381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mn-ea"/>
            </a:rPr>
            <a:t>4</a:t>
          </a:r>
          <a:r>
            <a:rPr kumimoji="1" lang="ja-JP" altLang="en-US" sz="1200">
              <a:solidFill>
                <a:schemeClr val="tx1"/>
              </a:solidFill>
              <a:latin typeface="ＭＳ Ｐゴシック" panose="020B0600070205080204" pitchFamily="50" charset="-128"/>
              <a:ea typeface="+mn-ea"/>
            </a:rPr>
            <a:t>月～</a:t>
          </a:r>
          <a:r>
            <a:rPr kumimoji="1" lang="en-US" altLang="ja-JP" sz="1200">
              <a:solidFill>
                <a:schemeClr val="tx1"/>
              </a:solidFill>
              <a:latin typeface="ＭＳ Ｐゴシック" panose="020B0600070205080204" pitchFamily="50" charset="-128"/>
              <a:ea typeface="+mn-ea"/>
            </a:rPr>
            <a:t>3</a:t>
          </a:r>
          <a:r>
            <a:rPr kumimoji="1" lang="ja-JP" altLang="en-US" sz="1200">
              <a:solidFill>
                <a:schemeClr val="tx1"/>
              </a:solidFill>
              <a:latin typeface="ＭＳ Ｐゴシック" panose="020B0600070205080204" pitchFamily="50" charset="-128"/>
              <a:ea typeface="+mn-ea"/>
            </a:rPr>
            <a:t>月までの当該時間を業務日誌（年度集計用）シートの農業者年金業務の従事時間</a:t>
          </a:r>
          <a:r>
            <a:rPr kumimoji="1" lang="en-US" altLang="ja-JP" sz="1200">
              <a:solidFill>
                <a:schemeClr val="tx1"/>
              </a:solidFill>
              <a:latin typeface="ＭＳ Ｐゴシック" panose="020B0600070205080204" pitchFamily="50" charset="-128"/>
              <a:ea typeface="+mn-ea"/>
            </a:rPr>
            <a:t>B.</a:t>
          </a:r>
          <a:r>
            <a:rPr kumimoji="1" lang="ja-JP" altLang="en-US" sz="1200">
              <a:solidFill>
                <a:schemeClr val="tx1"/>
              </a:solidFill>
              <a:latin typeface="ＭＳ Ｐゴシック" panose="020B0600070205080204" pitchFamily="50" charset="-128"/>
              <a:ea typeface="+mn-ea"/>
            </a:rPr>
            <a:t>所定労働時間内に転記してください。</a:t>
          </a:r>
        </a:p>
      </xdr:txBody>
    </xdr:sp>
    <xdr:clientData/>
  </xdr:twoCellAnchor>
  <xdr:twoCellAnchor>
    <xdr:from>
      <xdr:col>10</xdr:col>
      <xdr:colOff>276225</xdr:colOff>
      <xdr:row>40</xdr:row>
      <xdr:rowOff>145677</xdr:rowOff>
    </xdr:from>
    <xdr:to>
      <xdr:col>12</xdr:col>
      <xdr:colOff>304800</xdr:colOff>
      <xdr:row>46</xdr:row>
      <xdr:rowOff>44824</xdr:rowOff>
    </xdr:to>
    <xdr:sp macro="" textlink="">
      <xdr:nvSpPr>
        <xdr:cNvPr id="12" name="吹き出し: 角を丸めた四角形 11">
          <a:extLst>
            <a:ext uri="{FF2B5EF4-FFF2-40B4-BE49-F238E27FC236}">
              <a16:creationId xmlns:a16="http://schemas.microsoft.com/office/drawing/2014/main" id="{86FABC34-B6AC-4816-B1D7-5CBD888CC319}"/>
            </a:ext>
          </a:extLst>
        </xdr:cNvPr>
        <xdr:cNvSpPr/>
      </xdr:nvSpPr>
      <xdr:spPr>
        <a:xfrm>
          <a:off x="6838950" y="11004177"/>
          <a:ext cx="1581150" cy="1613647"/>
        </a:xfrm>
        <a:prstGeom prst="wedgeRoundRectCallout">
          <a:avLst>
            <a:gd name="adj1" fmla="val -69521"/>
            <a:gd name="adj2" fmla="val 244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mn-ea"/>
            </a:rPr>
            <a:t>4</a:t>
          </a:r>
          <a:r>
            <a:rPr kumimoji="1" lang="ja-JP" altLang="en-US" sz="1200">
              <a:solidFill>
                <a:schemeClr val="tx1"/>
              </a:solidFill>
              <a:latin typeface="ＭＳ Ｐゴシック" panose="020B0600070205080204" pitchFamily="50" charset="-128"/>
              <a:ea typeface="+mn-ea"/>
            </a:rPr>
            <a:t>月～</a:t>
          </a:r>
          <a:r>
            <a:rPr kumimoji="1" lang="en-US" altLang="ja-JP" sz="1200">
              <a:solidFill>
                <a:schemeClr val="tx1"/>
              </a:solidFill>
              <a:latin typeface="ＭＳ Ｐゴシック" panose="020B0600070205080204" pitchFamily="50" charset="-128"/>
              <a:ea typeface="+mn-ea"/>
            </a:rPr>
            <a:t>3</a:t>
          </a:r>
          <a:r>
            <a:rPr kumimoji="1" lang="ja-JP" altLang="en-US" sz="1200">
              <a:solidFill>
                <a:schemeClr val="tx1"/>
              </a:solidFill>
              <a:latin typeface="ＭＳ Ｐゴシック" panose="020B0600070205080204" pitchFamily="50" charset="-128"/>
              <a:ea typeface="+mn-ea"/>
            </a:rPr>
            <a:t>月までの当該時間を業務日誌（年度集計用）シートの加入推進の年間活動時間に転記してください。</a:t>
          </a:r>
        </a:p>
      </xdr:txBody>
    </xdr:sp>
    <xdr:clientData/>
  </xdr:twoCellAnchor>
  <xdr:twoCellAnchor>
    <xdr:from>
      <xdr:col>0</xdr:col>
      <xdr:colOff>33618</xdr:colOff>
      <xdr:row>0</xdr:row>
      <xdr:rowOff>67236</xdr:rowOff>
    </xdr:from>
    <xdr:to>
      <xdr:col>3</xdr:col>
      <xdr:colOff>11207</xdr:colOff>
      <xdr:row>1</xdr:row>
      <xdr:rowOff>78445</xdr:rowOff>
    </xdr:to>
    <xdr:sp macro="" textlink="">
      <xdr:nvSpPr>
        <xdr:cNvPr id="13" name="テキスト ボックス 12">
          <a:extLst>
            <a:ext uri="{FF2B5EF4-FFF2-40B4-BE49-F238E27FC236}">
              <a16:creationId xmlns:a16="http://schemas.microsoft.com/office/drawing/2014/main" id="{9F2CCC4E-6B44-43A7-81D8-84E49862E7CE}"/>
            </a:ext>
          </a:extLst>
        </xdr:cNvPr>
        <xdr:cNvSpPr txBox="1"/>
      </xdr:nvSpPr>
      <xdr:spPr>
        <a:xfrm>
          <a:off x="33618" y="67236"/>
          <a:ext cx="1636060" cy="35859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５年間保管</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145676</xdr:colOff>
      <xdr:row>0</xdr:row>
      <xdr:rowOff>280145</xdr:rowOff>
    </xdr:from>
    <xdr:to>
      <xdr:col>28</xdr:col>
      <xdr:colOff>493059</xdr:colOff>
      <xdr:row>18</xdr:row>
      <xdr:rowOff>37710</xdr:rowOff>
    </xdr:to>
    <xdr:pic>
      <xdr:nvPicPr>
        <xdr:cNvPr id="12" name="図 11">
          <a:extLst>
            <a:ext uri="{FF2B5EF4-FFF2-40B4-BE49-F238E27FC236}">
              <a16:creationId xmlns:a16="http://schemas.microsoft.com/office/drawing/2014/main" id="{66F58CC7-A448-46AA-AA78-883F9F2A5712}"/>
            </a:ext>
          </a:extLst>
        </xdr:cNvPr>
        <xdr:cNvPicPr>
          <a:picLocks noChangeAspect="1"/>
        </xdr:cNvPicPr>
      </xdr:nvPicPr>
      <xdr:blipFill>
        <a:blip xmlns:r="http://schemas.openxmlformats.org/officeDocument/2006/relationships" r:embed="rId1"/>
        <a:stretch>
          <a:fillRect/>
        </a:stretch>
      </xdr:blipFill>
      <xdr:spPr>
        <a:xfrm>
          <a:off x="8438029" y="280145"/>
          <a:ext cx="8550089" cy="5707889"/>
        </a:xfrm>
        <a:prstGeom prst="rect">
          <a:avLst/>
        </a:prstGeom>
      </xdr:spPr>
    </xdr:pic>
    <xdr:clientData/>
  </xdr:twoCellAnchor>
  <xdr:twoCellAnchor>
    <xdr:from>
      <xdr:col>3</xdr:col>
      <xdr:colOff>0</xdr:colOff>
      <xdr:row>0</xdr:row>
      <xdr:rowOff>47625</xdr:rowOff>
    </xdr:from>
    <xdr:to>
      <xdr:col>11</xdr:col>
      <xdr:colOff>313765</xdr:colOff>
      <xdr:row>1</xdr:row>
      <xdr:rowOff>28575</xdr:rowOff>
    </xdr:to>
    <xdr:sp macro="" textlink="">
      <xdr:nvSpPr>
        <xdr:cNvPr id="2" name="吹き出し: 角を丸めた四角形 1">
          <a:extLst>
            <a:ext uri="{FF2B5EF4-FFF2-40B4-BE49-F238E27FC236}">
              <a16:creationId xmlns:a16="http://schemas.microsoft.com/office/drawing/2014/main" id="{7724CC35-49CC-454A-81AD-D5BE5DA67D48}"/>
            </a:ext>
          </a:extLst>
        </xdr:cNvPr>
        <xdr:cNvSpPr/>
      </xdr:nvSpPr>
      <xdr:spPr>
        <a:xfrm>
          <a:off x="2333625" y="47625"/>
          <a:ext cx="3476065" cy="38100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4</xdr:col>
      <xdr:colOff>457200</xdr:colOff>
      <xdr:row>3</xdr:row>
      <xdr:rowOff>285750</xdr:rowOff>
    </xdr:from>
    <xdr:to>
      <xdr:col>13</xdr:col>
      <xdr:colOff>514350</xdr:colOff>
      <xdr:row>8</xdr:row>
      <xdr:rowOff>246530</xdr:rowOff>
    </xdr:to>
    <xdr:sp macro="" textlink="">
      <xdr:nvSpPr>
        <xdr:cNvPr id="3" name="吹き出し: 角を丸めた四角形 2">
          <a:extLst>
            <a:ext uri="{FF2B5EF4-FFF2-40B4-BE49-F238E27FC236}">
              <a16:creationId xmlns:a16="http://schemas.microsoft.com/office/drawing/2014/main" id="{615BFD31-6D2F-412B-8B28-7CF9B7637F27}"/>
            </a:ext>
          </a:extLst>
        </xdr:cNvPr>
        <xdr:cNvSpPr/>
      </xdr:nvSpPr>
      <xdr:spPr>
        <a:xfrm>
          <a:off x="3181350" y="1343025"/>
          <a:ext cx="3752850" cy="1418105"/>
        </a:xfrm>
        <a:prstGeom prst="wedgeRoundRectCallout">
          <a:avLst>
            <a:gd name="adj1" fmla="val -36915"/>
            <a:gd name="adj2" fmla="val 82026"/>
            <a:gd name="adj3" fmla="val 1666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当該年度における勤務日数（週休日、祝日、年末年始等を除いた日数）を記入する。</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原則、全ての職員が同一となります。各種休暇等で勤務しなかった日についても、年間所定労働日数には含まれますのでご注意願います。（休日として年間所定労働日数から除かない。）不明な場合は、総務（人事）担当部署にご確認をお願いします。</a:t>
          </a:r>
          <a:endParaRPr kumimoji="1" lang="ja-JP" altLang="en-US"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142876</xdr:colOff>
      <xdr:row>6</xdr:row>
      <xdr:rowOff>38099</xdr:rowOff>
    </xdr:from>
    <xdr:to>
      <xdr:col>4</xdr:col>
      <xdr:colOff>133351</xdr:colOff>
      <xdr:row>8</xdr:row>
      <xdr:rowOff>381000</xdr:rowOff>
    </xdr:to>
    <xdr:sp macro="" textlink="">
      <xdr:nvSpPr>
        <xdr:cNvPr id="4" name="吹き出し: 角を丸めた四角形 3">
          <a:extLst>
            <a:ext uri="{FF2B5EF4-FFF2-40B4-BE49-F238E27FC236}">
              <a16:creationId xmlns:a16="http://schemas.microsoft.com/office/drawing/2014/main" id="{2FD9C679-3B5E-4245-A655-DCE2EE3F16BF}"/>
            </a:ext>
          </a:extLst>
        </xdr:cNvPr>
        <xdr:cNvSpPr/>
      </xdr:nvSpPr>
      <xdr:spPr>
        <a:xfrm>
          <a:off x="266701" y="1981199"/>
          <a:ext cx="2590800" cy="914401"/>
        </a:xfrm>
        <a:prstGeom prst="wedgeRoundRectCallout">
          <a:avLst>
            <a:gd name="adj1" fmla="val -3970"/>
            <a:gd name="adj2" fmla="val 8865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就業規則等で定められた１日の所定労働時間数を記入する。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就業時間数は時間単位で小数で記入してください。（７時間４５分→</a:t>
          </a:r>
          <a:r>
            <a:rPr kumimoji="1" lang="en-US" altLang="ja-JP" sz="1000">
              <a:solidFill>
                <a:schemeClr val="tx1"/>
              </a:solidFill>
              <a:latin typeface="ＭＳ Ｐゴシック" panose="020B0600070205080204" pitchFamily="50" charset="-128"/>
              <a:ea typeface="ＭＳ Ｐゴシック" panose="020B0600070205080204" pitchFamily="50" charset="-128"/>
            </a:rPr>
            <a:t>『7.75』</a:t>
          </a:r>
          <a:r>
            <a:rPr kumimoji="1" lang="ja-JP" altLang="en-US" sz="1000">
              <a:solidFill>
                <a:schemeClr val="tx1"/>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104774</xdr:colOff>
      <xdr:row>26</xdr:row>
      <xdr:rowOff>76200</xdr:rowOff>
    </xdr:from>
    <xdr:to>
      <xdr:col>8</xdr:col>
      <xdr:colOff>11205</xdr:colOff>
      <xdr:row>29</xdr:row>
      <xdr:rowOff>228600</xdr:rowOff>
    </xdr:to>
    <xdr:sp macro="" textlink="">
      <xdr:nvSpPr>
        <xdr:cNvPr id="5" name="吹き出し: 角を丸めた四角形 4">
          <a:extLst>
            <a:ext uri="{FF2B5EF4-FFF2-40B4-BE49-F238E27FC236}">
              <a16:creationId xmlns:a16="http://schemas.microsoft.com/office/drawing/2014/main" id="{7DF81585-FD4E-41C4-A95A-14B25A7E2C44}"/>
            </a:ext>
          </a:extLst>
        </xdr:cNvPr>
        <xdr:cNvSpPr/>
      </xdr:nvSpPr>
      <xdr:spPr>
        <a:xfrm>
          <a:off x="104774" y="8229600"/>
          <a:ext cx="4097431" cy="952500"/>
        </a:xfrm>
        <a:prstGeom prst="wedgeRoundRectCallout">
          <a:avLst>
            <a:gd name="adj1" fmla="val -3319"/>
            <a:gd name="adj2" fmla="val -6482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１日の労働時間</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年間の労働日数</a:t>
          </a:r>
          <a:r>
            <a:rPr kumimoji="1" lang="en-US" altLang="ja-JP" sz="1200">
              <a:solidFill>
                <a:schemeClr val="tx1"/>
              </a:solidFill>
              <a:latin typeface="ＭＳ Ｐゴシック" panose="020B0600070205080204" pitchFamily="50" charset="-128"/>
              <a:ea typeface="ＭＳ Ｐゴシック" panose="020B0600070205080204" pitchFamily="50" charset="-128"/>
            </a:rPr>
            <a:t>』</a:t>
          </a:r>
          <a:r>
            <a:rPr kumimoji="1" lang="ja-JP" altLang="en-US" sz="1200">
              <a:solidFill>
                <a:schemeClr val="tx1"/>
              </a:solidFill>
              <a:latin typeface="ＭＳ Ｐゴシック" panose="020B0600070205080204" pitchFamily="50" charset="-128"/>
              <a:ea typeface="ＭＳ Ｐゴシック" panose="020B0600070205080204" pitchFamily="50" charset="-128"/>
            </a:rPr>
            <a:t>で別途計算し、入力をしてください。</a:t>
          </a: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（例）</a:t>
          </a:r>
          <a:r>
            <a:rPr kumimoji="1" lang="en-US" altLang="ja-JP" sz="1200">
              <a:solidFill>
                <a:schemeClr val="tx1"/>
              </a:solidFill>
              <a:latin typeface="ＭＳ Ｐゴシック" panose="020B0600070205080204" pitchFamily="50" charset="-128"/>
              <a:ea typeface="ＭＳ Ｐゴシック" panose="020B0600070205080204" pitchFamily="50" charset="-128"/>
            </a:rPr>
            <a:t>1</a:t>
          </a:r>
          <a:r>
            <a:rPr kumimoji="1" lang="ja-JP" altLang="en-US" sz="1200">
              <a:solidFill>
                <a:schemeClr val="tx1"/>
              </a:solidFill>
              <a:latin typeface="ＭＳ Ｐゴシック" panose="020B0600070205080204" pitchFamily="50" charset="-128"/>
              <a:ea typeface="ＭＳ Ｐゴシック" panose="020B0600070205080204" pitchFamily="50" charset="-128"/>
            </a:rPr>
            <a:t>日の労働時間→７．５時間、労働日数→６３日</a:t>
          </a:r>
        </a:p>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年間所定総労働時間→４７２．５時間</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95250</xdr:colOff>
      <xdr:row>16</xdr:row>
      <xdr:rowOff>235324</xdr:rowOff>
    </xdr:from>
    <xdr:to>
      <xdr:col>4</xdr:col>
      <xdr:colOff>100853</xdr:colOff>
      <xdr:row>20</xdr:row>
      <xdr:rowOff>22412</xdr:rowOff>
    </xdr:to>
    <xdr:sp macro="" textlink="">
      <xdr:nvSpPr>
        <xdr:cNvPr id="6" name="吹き出し: 角を丸めた四角形 5">
          <a:extLst>
            <a:ext uri="{FF2B5EF4-FFF2-40B4-BE49-F238E27FC236}">
              <a16:creationId xmlns:a16="http://schemas.microsoft.com/office/drawing/2014/main" id="{3F82EDE9-8565-4166-A3E5-92B024299C97}"/>
            </a:ext>
          </a:extLst>
        </xdr:cNvPr>
        <xdr:cNvSpPr/>
      </xdr:nvSpPr>
      <xdr:spPr>
        <a:xfrm>
          <a:off x="95250" y="5647765"/>
          <a:ext cx="2728632" cy="862853"/>
        </a:xfrm>
        <a:prstGeom prst="wedgeRoundRectCallout">
          <a:avLst>
            <a:gd name="adj1" fmla="val 50352"/>
            <a:gd name="adj2" fmla="val -8163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各業務担当者の業務日誌（個人用）から「年間の農業者年金業務従事時間</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所定時間内</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」を転記してください。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133350</xdr:colOff>
      <xdr:row>16</xdr:row>
      <xdr:rowOff>246530</xdr:rowOff>
    </xdr:from>
    <xdr:to>
      <xdr:col>11</xdr:col>
      <xdr:colOff>168089</xdr:colOff>
      <xdr:row>20</xdr:row>
      <xdr:rowOff>22412</xdr:rowOff>
    </xdr:to>
    <xdr:sp macro="" textlink="">
      <xdr:nvSpPr>
        <xdr:cNvPr id="7" name="吹き出し: 角を丸めた四角形 6">
          <a:extLst>
            <a:ext uri="{FF2B5EF4-FFF2-40B4-BE49-F238E27FC236}">
              <a16:creationId xmlns:a16="http://schemas.microsoft.com/office/drawing/2014/main" id="{6DA99A61-74A7-431B-ADC6-11D2FE4E1C52}"/>
            </a:ext>
          </a:extLst>
        </xdr:cNvPr>
        <xdr:cNvSpPr/>
      </xdr:nvSpPr>
      <xdr:spPr>
        <a:xfrm>
          <a:off x="2856379" y="5658971"/>
          <a:ext cx="2802592" cy="851647"/>
        </a:xfrm>
        <a:prstGeom prst="wedgeRoundRectCallout">
          <a:avLst>
            <a:gd name="adj1" fmla="val -20307"/>
            <a:gd name="adj2" fmla="val -8241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各業務担当者の業務日誌（個人用）から「年間の農業者年金業務従事時間</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超過勤務</a:t>
          </a:r>
          <a:r>
            <a:rPr kumimoji="1" lang="en-US" altLang="ja-JP" sz="1200">
              <a:solidFill>
                <a:schemeClr val="tx1"/>
              </a:solidFill>
              <a:latin typeface="ＭＳ Ｐゴシック" panose="020B0600070205080204" pitchFamily="50" charset="-128"/>
              <a:ea typeface="+mn-ea"/>
            </a:rPr>
            <a:t>)</a:t>
          </a:r>
          <a:r>
            <a:rPr kumimoji="1" lang="ja-JP" altLang="en-US" sz="1200">
              <a:solidFill>
                <a:schemeClr val="tx1"/>
              </a:solidFill>
              <a:latin typeface="ＭＳ Ｐゴシック" panose="020B0600070205080204" pitchFamily="50" charset="-128"/>
              <a:ea typeface="+mn-ea"/>
            </a:rPr>
            <a:t>」を転記してください。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228598</xdr:colOff>
      <xdr:row>16</xdr:row>
      <xdr:rowOff>235324</xdr:rowOff>
    </xdr:from>
    <xdr:to>
      <xdr:col>15</xdr:col>
      <xdr:colOff>67235</xdr:colOff>
      <xdr:row>20</xdr:row>
      <xdr:rowOff>22412</xdr:rowOff>
    </xdr:to>
    <xdr:sp macro="" textlink="">
      <xdr:nvSpPr>
        <xdr:cNvPr id="8" name="吹き出し: 角を丸めた四角形 7">
          <a:extLst>
            <a:ext uri="{FF2B5EF4-FFF2-40B4-BE49-F238E27FC236}">
              <a16:creationId xmlns:a16="http://schemas.microsoft.com/office/drawing/2014/main" id="{9EBB4733-9009-4FAB-B5F4-BB0C34E5B697}"/>
            </a:ext>
          </a:extLst>
        </xdr:cNvPr>
        <xdr:cNvSpPr/>
      </xdr:nvSpPr>
      <xdr:spPr>
        <a:xfrm>
          <a:off x="5724523" y="5616949"/>
          <a:ext cx="2524687" cy="853888"/>
        </a:xfrm>
        <a:prstGeom prst="wedgeRoundRectCallout">
          <a:avLst>
            <a:gd name="adj1" fmla="val -39754"/>
            <a:gd name="adj2" fmla="val -804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mn-ea"/>
            </a:rPr>
            <a:t>各業務担当者の業務日誌（個人用）から「加入推進の年間活動時間」を転記してください。</a:t>
          </a:r>
          <a:endParaRPr kumimoji="1" lang="ja-JP" altLang="en-US"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382123</xdr:colOff>
      <xdr:row>10</xdr:row>
      <xdr:rowOff>280147</xdr:rowOff>
    </xdr:from>
    <xdr:to>
      <xdr:col>15</xdr:col>
      <xdr:colOff>44824</xdr:colOff>
      <xdr:row>12</xdr:row>
      <xdr:rowOff>425823</xdr:rowOff>
    </xdr:to>
    <xdr:sp macro="" textlink="">
      <xdr:nvSpPr>
        <xdr:cNvPr id="9" name="吹き出し: 角を丸めた四角形 8">
          <a:extLst>
            <a:ext uri="{FF2B5EF4-FFF2-40B4-BE49-F238E27FC236}">
              <a16:creationId xmlns:a16="http://schemas.microsoft.com/office/drawing/2014/main" id="{A0D92C69-EE91-4E2B-BF7E-6F28604998CD}"/>
            </a:ext>
          </a:extLst>
        </xdr:cNvPr>
        <xdr:cNvSpPr/>
      </xdr:nvSpPr>
      <xdr:spPr>
        <a:xfrm>
          <a:off x="505948" y="3509122"/>
          <a:ext cx="7720851" cy="812426"/>
        </a:xfrm>
        <a:prstGeom prst="wedgeRoundRectCallout">
          <a:avLst>
            <a:gd name="adj1" fmla="val -15900"/>
            <a:gd name="adj2" fmla="val -60148"/>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ＭＳ Ｐゴシック" panose="020B0600070205080204" pitchFamily="50" charset="-128"/>
              <a:ea typeface="+mn-ea"/>
            </a:rPr>
            <a:t>季節によって所定労働時間が変わる場合や、土曜日の出勤が就業規則等で定められている場合で、その勤務が短時間勤務の場合など、年間を通して１日の所定労働時間が一律でない場合は、１日の所定労働時間ごとに所定労働日数を把握します。</a:t>
          </a:r>
          <a:endParaRPr kumimoji="1" lang="en-US" altLang="ja-JP" sz="1100">
            <a:solidFill>
              <a:schemeClr val="tx1"/>
            </a:solidFill>
            <a:latin typeface="ＭＳ Ｐゴシック" panose="020B0600070205080204" pitchFamily="50" charset="-128"/>
            <a:ea typeface="+mn-ea"/>
          </a:endParaRPr>
        </a:p>
        <a:p>
          <a:pPr algn="l"/>
          <a:r>
            <a:rPr kumimoji="1" lang="ja-JP" altLang="en-US" sz="1100">
              <a:solidFill>
                <a:schemeClr val="tx1"/>
              </a:solidFill>
              <a:latin typeface="ＭＳ Ｐゴシック" panose="020B0600070205080204" pitchFamily="50" charset="-128"/>
              <a:ea typeface="+mn-ea"/>
            </a:rPr>
            <a:t>なお、その場合は「業務日誌（年度集計用）変則出勤有り版」を活用してください。</a:t>
          </a:r>
        </a:p>
      </xdr:txBody>
    </xdr:sp>
    <xdr:clientData/>
  </xdr:twoCellAnchor>
  <xdr:twoCellAnchor>
    <xdr:from>
      <xdr:col>1</xdr:col>
      <xdr:colOff>840439</xdr:colOff>
      <xdr:row>12</xdr:row>
      <xdr:rowOff>470647</xdr:rowOff>
    </xdr:from>
    <xdr:to>
      <xdr:col>5</xdr:col>
      <xdr:colOff>22411</xdr:colOff>
      <xdr:row>13</xdr:row>
      <xdr:rowOff>201706</xdr:rowOff>
    </xdr:to>
    <xdr:sp macro="" textlink="">
      <xdr:nvSpPr>
        <xdr:cNvPr id="10" name="吹き出し: 角を丸めた四角形 9">
          <a:extLst>
            <a:ext uri="{FF2B5EF4-FFF2-40B4-BE49-F238E27FC236}">
              <a16:creationId xmlns:a16="http://schemas.microsoft.com/office/drawing/2014/main" id="{15534F51-B6F7-477C-ACCC-5DAF198659E8}"/>
            </a:ext>
          </a:extLst>
        </xdr:cNvPr>
        <xdr:cNvSpPr/>
      </xdr:nvSpPr>
      <xdr:spPr>
        <a:xfrm>
          <a:off x="964264" y="4366372"/>
          <a:ext cx="2325222" cy="388284"/>
        </a:xfrm>
        <a:prstGeom prst="wedgeRoundRectCallout">
          <a:avLst>
            <a:gd name="adj1" fmla="val -63600"/>
            <a:gd name="adj2" fmla="val 3832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b="0">
              <a:solidFill>
                <a:srgbClr val="FF0000"/>
              </a:solidFill>
              <a:latin typeface="ＭＳ Ｐゴシック" panose="020B0600070205080204" pitchFamily="50" charset="-128"/>
              <a:ea typeface="ＭＳ Ｐゴシック" panose="020B0600070205080204" pitchFamily="50" charset="-128"/>
            </a:rPr>
            <a:t>仮名にて担当者ごとに記載する。</a:t>
          </a:r>
          <a:endParaRPr kumimoji="1" lang="en-US" altLang="ja-JP" sz="11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rgbClr val="FF0000"/>
              </a:solidFill>
              <a:latin typeface="ＭＳ Ｐゴシック" panose="020B0600070205080204" pitchFamily="50" charset="-128"/>
              <a:ea typeface="ＭＳ Ｐゴシック" panose="020B0600070205080204" pitchFamily="50" charset="-128"/>
            </a:rPr>
            <a:t>例：担当者</a:t>
          </a:r>
          <a:r>
            <a:rPr kumimoji="1" lang="en-US" altLang="ja-JP" sz="1100" b="0">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担当者</a:t>
          </a:r>
          <a:r>
            <a:rPr kumimoji="1" lang="en-US" altLang="ja-JP" sz="1100" b="0">
              <a:solidFill>
                <a:srgbClr val="FF0000"/>
              </a:solidFill>
              <a:latin typeface="ＭＳ Ｐゴシック" panose="020B0600070205080204" pitchFamily="50" charset="-128"/>
              <a:ea typeface="ＭＳ Ｐゴシック" panose="020B0600070205080204" pitchFamily="50" charset="-128"/>
            </a:rPr>
            <a:t>B</a:t>
          </a:r>
        </a:p>
      </xdr:txBody>
    </xdr:sp>
    <xdr:clientData/>
  </xdr:twoCellAnchor>
  <xdr:twoCellAnchor>
    <xdr:from>
      <xdr:col>0</xdr:col>
      <xdr:colOff>33618</xdr:colOff>
      <xdr:row>0</xdr:row>
      <xdr:rowOff>67236</xdr:rowOff>
    </xdr:from>
    <xdr:to>
      <xdr:col>2</xdr:col>
      <xdr:colOff>257737</xdr:colOff>
      <xdr:row>1</xdr:row>
      <xdr:rowOff>22415</xdr:rowOff>
    </xdr:to>
    <xdr:sp macro="" textlink="">
      <xdr:nvSpPr>
        <xdr:cNvPr id="14" name="テキスト ボックス 13">
          <a:extLst>
            <a:ext uri="{FF2B5EF4-FFF2-40B4-BE49-F238E27FC236}">
              <a16:creationId xmlns:a16="http://schemas.microsoft.com/office/drawing/2014/main" id="{6C7F2091-CDB4-4335-9335-1E934B6BA958}"/>
            </a:ext>
          </a:extLst>
        </xdr:cNvPr>
        <xdr:cNvSpPr txBox="1"/>
      </xdr:nvSpPr>
      <xdr:spPr>
        <a:xfrm>
          <a:off x="33618" y="67236"/>
          <a:ext cx="1636060" cy="35859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５年間保管</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104775</xdr:colOff>
      <xdr:row>32</xdr:row>
      <xdr:rowOff>183212</xdr:rowOff>
    </xdr:from>
    <xdr:to>
      <xdr:col>26</xdr:col>
      <xdr:colOff>228600</xdr:colOff>
      <xdr:row>36</xdr:row>
      <xdr:rowOff>47481</xdr:rowOff>
    </xdr:to>
    <xdr:pic>
      <xdr:nvPicPr>
        <xdr:cNvPr id="19" name="図 18">
          <a:extLst>
            <a:ext uri="{FF2B5EF4-FFF2-40B4-BE49-F238E27FC236}">
              <a16:creationId xmlns:a16="http://schemas.microsoft.com/office/drawing/2014/main" id="{9D268931-B574-438A-9B72-EEAB3354FAB0}"/>
            </a:ext>
          </a:extLst>
        </xdr:cNvPr>
        <xdr:cNvPicPr>
          <a:picLocks noChangeAspect="1"/>
        </xdr:cNvPicPr>
      </xdr:nvPicPr>
      <xdr:blipFill>
        <a:blip xmlns:r="http://schemas.openxmlformats.org/officeDocument/2006/relationships" r:embed="rId1"/>
        <a:stretch>
          <a:fillRect/>
        </a:stretch>
      </xdr:blipFill>
      <xdr:spPr>
        <a:xfrm>
          <a:off x="3067050" y="7088837"/>
          <a:ext cx="3724275" cy="931069"/>
        </a:xfrm>
        <a:prstGeom prst="rect">
          <a:avLst/>
        </a:prstGeom>
      </xdr:spPr>
    </xdr:pic>
    <xdr:clientData/>
  </xdr:twoCellAnchor>
  <xdr:twoCellAnchor>
    <xdr:from>
      <xdr:col>15</xdr:col>
      <xdr:colOff>95250</xdr:colOff>
      <xdr:row>23</xdr:row>
      <xdr:rowOff>1</xdr:rowOff>
    </xdr:from>
    <xdr:to>
      <xdr:col>23</xdr:col>
      <xdr:colOff>85726</xdr:colOff>
      <xdr:row>28</xdr:row>
      <xdr:rowOff>0</xdr:rowOff>
    </xdr:to>
    <xdr:sp macro="" textlink="">
      <xdr:nvSpPr>
        <xdr:cNvPr id="3" name="正方形/長方形 2">
          <a:extLst>
            <a:ext uri="{FF2B5EF4-FFF2-40B4-BE49-F238E27FC236}">
              <a16:creationId xmlns:a16="http://schemas.microsoft.com/office/drawing/2014/main" id="{BFAD188E-AA4A-478B-9EAD-D0513C6ED86A}"/>
            </a:ext>
          </a:extLst>
        </xdr:cNvPr>
        <xdr:cNvSpPr/>
      </xdr:nvSpPr>
      <xdr:spPr>
        <a:xfrm>
          <a:off x="3829050" y="5553076"/>
          <a:ext cx="2047876" cy="838199"/>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9525</xdr:colOff>
      <xdr:row>40</xdr:row>
      <xdr:rowOff>47625</xdr:rowOff>
    </xdr:from>
    <xdr:ext cx="6829425" cy="2419350"/>
    <xdr:pic>
      <xdr:nvPicPr>
        <xdr:cNvPr id="4" name="図 3">
          <a:extLst>
            <a:ext uri="{FF2B5EF4-FFF2-40B4-BE49-F238E27FC236}">
              <a16:creationId xmlns:a16="http://schemas.microsoft.com/office/drawing/2014/main" id="{FBAFF199-BB42-4779-B1CB-14D2FC8021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8677275"/>
          <a:ext cx="6829425" cy="2419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9</xdr:col>
      <xdr:colOff>158525</xdr:colOff>
      <xdr:row>34</xdr:row>
      <xdr:rowOff>108680</xdr:rowOff>
    </xdr:from>
    <xdr:to>
      <xdr:col>20</xdr:col>
      <xdr:colOff>254885</xdr:colOff>
      <xdr:row>34</xdr:row>
      <xdr:rowOff>226106</xdr:rowOff>
    </xdr:to>
    <xdr:sp macro="" textlink="">
      <xdr:nvSpPr>
        <xdr:cNvPr id="5" name="左矢印 3">
          <a:extLst>
            <a:ext uri="{FF2B5EF4-FFF2-40B4-BE49-F238E27FC236}">
              <a16:creationId xmlns:a16="http://schemas.microsoft.com/office/drawing/2014/main" id="{7B2DE114-DB4B-4F02-83FA-DC4F24C45B3C}"/>
            </a:ext>
          </a:extLst>
        </xdr:cNvPr>
        <xdr:cNvSpPr/>
      </xdr:nvSpPr>
      <xdr:spPr>
        <a:xfrm rot="828088">
          <a:off x="2444525" y="7376255"/>
          <a:ext cx="2830035" cy="117426"/>
        </a:xfrm>
        <a:prstGeom prst="leftArrow">
          <a:avLst>
            <a:gd name="adj1" fmla="val 50000"/>
            <a:gd name="adj2" fmla="val 2916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241710</xdr:colOff>
      <xdr:row>36</xdr:row>
      <xdr:rowOff>96249</xdr:rowOff>
    </xdr:from>
    <xdr:to>
      <xdr:col>24</xdr:col>
      <xdr:colOff>24058</xdr:colOff>
      <xdr:row>37</xdr:row>
      <xdr:rowOff>61594</xdr:rowOff>
    </xdr:to>
    <xdr:sp macro="" textlink="">
      <xdr:nvSpPr>
        <xdr:cNvPr id="6" name="左矢印 7">
          <a:extLst>
            <a:ext uri="{FF2B5EF4-FFF2-40B4-BE49-F238E27FC236}">
              <a16:creationId xmlns:a16="http://schemas.microsoft.com/office/drawing/2014/main" id="{C4A0E1C9-4A16-494B-9B1F-DA6B581BECC0}"/>
            </a:ext>
          </a:extLst>
        </xdr:cNvPr>
        <xdr:cNvSpPr/>
      </xdr:nvSpPr>
      <xdr:spPr>
        <a:xfrm rot="21203282">
          <a:off x="2527710" y="8068674"/>
          <a:ext cx="3544723" cy="117745"/>
        </a:xfrm>
        <a:prstGeom prst="leftArrow">
          <a:avLst>
            <a:gd name="adj1" fmla="val 50000"/>
            <a:gd name="adj2" fmla="val 2916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3</xdr:row>
      <xdr:rowOff>38099</xdr:rowOff>
    </xdr:from>
    <xdr:to>
      <xdr:col>28</xdr:col>
      <xdr:colOff>133350</xdr:colOff>
      <xdr:row>7</xdr:row>
      <xdr:rowOff>133350</xdr:rowOff>
    </xdr:to>
    <xdr:sp macro="" textlink="">
      <xdr:nvSpPr>
        <xdr:cNvPr id="7" name="吹き出し: 角を丸めた四角形 6">
          <a:extLst>
            <a:ext uri="{FF2B5EF4-FFF2-40B4-BE49-F238E27FC236}">
              <a16:creationId xmlns:a16="http://schemas.microsoft.com/office/drawing/2014/main" id="{EE476011-31EB-47C0-BBCD-8F340AA59F53}"/>
            </a:ext>
          </a:extLst>
        </xdr:cNvPr>
        <xdr:cNvSpPr/>
      </xdr:nvSpPr>
      <xdr:spPr>
        <a:xfrm>
          <a:off x="2343150" y="828674"/>
          <a:ext cx="4772025" cy="1990726"/>
        </a:xfrm>
        <a:prstGeom prst="wedgeRoundRectCallout">
          <a:avLst>
            <a:gd name="adj1" fmla="val -32938"/>
            <a:gd name="adj2" fmla="val 66554"/>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月別（４月～３月）に、給与</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本俸</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及び各手当等について支給額を入力してください。</a:t>
          </a:r>
        </a:p>
        <a:p>
          <a:pPr algn="l"/>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次のものは職員手当等に含めないで下さい。</a:t>
          </a:r>
        </a:p>
        <a:p>
          <a:pPr algn="l"/>
          <a:r>
            <a:rPr kumimoji="1" lang="ja-JP" altLang="en-US" sz="900">
              <a:solidFill>
                <a:schemeClr val="tx1"/>
              </a:solidFill>
              <a:latin typeface="ＭＳ Ｐゴシック" panose="020B0600070205080204" pitchFamily="50" charset="-128"/>
              <a:ea typeface="+mn-ea"/>
            </a:rPr>
            <a:t>・時間外勤務手当（超過勤務手当）　</a:t>
          </a:r>
        </a:p>
        <a:p>
          <a:pPr algn="l"/>
          <a:r>
            <a:rPr kumimoji="1" lang="ja-JP" altLang="en-US" sz="900">
              <a:solidFill>
                <a:schemeClr val="tx1"/>
              </a:solidFill>
              <a:latin typeface="ＭＳ Ｐゴシック" panose="020B0600070205080204" pitchFamily="50" charset="-128"/>
              <a:ea typeface="+mn-ea"/>
            </a:rPr>
            <a:t>・決算手当などの受託機関独自で定めている手当</a:t>
          </a:r>
        </a:p>
        <a:p>
          <a:pPr algn="l"/>
          <a:r>
            <a:rPr kumimoji="1" lang="ja-JP" altLang="en-US" sz="900">
              <a:solidFill>
                <a:schemeClr val="tx1"/>
              </a:solidFill>
              <a:latin typeface="ＭＳ Ｐゴシック" panose="020B0600070205080204" pitchFamily="50" charset="-128"/>
              <a:ea typeface="+mn-ea"/>
            </a:rPr>
            <a:t>・特殊勤務手当などの農業者年金業務に従事する上でなじまない手当</a:t>
          </a:r>
        </a:p>
        <a:p>
          <a:pPr algn="l"/>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人事異動があった場合でも担当していた期間にかかわらず、１年間（４月～３月）のものを入力して下さい。</a:t>
          </a:r>
          <a:endParaRPr kumimoji="1" lang="ja-JP" altLang="en-US" sz="800">
            <a:solidFill>
              <a:schemeClr val="tx1"/>
            </a:solidFill>
            <a:latin typeface="ＭＳ Ｐゴシック" panose="020B0600070205080204" pitchFamily="50" charset="-128"/>
            <a:ea typeface="+mn-ea"/>
          </a:endParaRPr>
        </a:p>
        <a:p>
          <a:pPr algn="l"/>
          <a:endParaRPr kumimoji="1" lang="ja-JP" altLang="en-US" sz="200">
            <a:solidFill>
              <a:schemeClr val="tx1"/>
            </a:solidFill>
            <a:latin typeface="ＭＳ Ｐゴシック" panose="020B0600070205080204" pitchFamily="50" charset="-128"/>
            <a:ea typeface="+mn-ea"/>
          </a:endParaRPr>
        </a:p>
        <a:p>
          <a:pPr algn="l"/>
          <a:r>
            <a:rPr kumimoji="1" lang="en-US" altLang="ja-JP" sz="800">
              <a:solidFill>
                <a:schemeClr val="tx1"/>
              </a:solidFill>
              <a:latin typeface="ＭＳ Ｐゴシック" panose="020B0600070205080204" pitchFamily="50" charset="-128"/>
              <a:ea typeface="+mn-ea"/>
            </a:rPr>
            <a:t>【</a:t>
          </a:r>
          <a:r>
            <a:rPr kumimoji="1" lang="ja-JP" altLang="en-US" sz="800">
              <a:solidFill>
                <a:schemeClr val="tx1"/>
              </a:solidFill>
              <a:latin typeface="ＭＳ Ｐゴシック" panose="020B0600070205080204" pitchFamily="50" charset="-128"/>
              <a:ea typeface="+mn-ea"/>
            </a:rPr>
            <a:t>年間給与等支給額が入手できない場合の対応事例</a:t>
          </a:r>
          <a:r>
            <a:rPr kumimoji="1" lang="en-US" altLang="ja-JP" sz="800">
              <a:solidFill>
                <a:schemeClr val="tx1"/>
              </a:solidFill>
              <a:latin typeface="ＭＳ Ｐゴシック" panose="020B0600070205080204" pitchFamily="50" charset="-128"/>
              <a:ea typeface="+mn-ea"/>
            </a:rPr>
            <a:t>】</a:t>
          </a:r>
        </a:p>
        <a:p>
          <a:pPr algn="l"/>
          <a:r>
            <a:rPr kumimoji="1" lang="ja-JP" altLang="en-US" sz="800">
              <a:solidFill>
                <a:schemeClr val="tx1"/>
              </a:solidFill>
              <a:latin typeface="ＭＳ Ｐゴシック" panose="020B0600070205080204" pitchFamily="50" charset="-128"/>
              <a:ea typeface="+mn-ea"/>
            </a:rPr>
            <a:t>・担当者ごとに諸手当＋社会保険料等を含んだ時給単価のみの提供を受ける</a:t>
          </a:r>
        </a:p>
        <a:p>
          <a:pPr algn="l"/>
          <a:r>
            <a:rPr kumimoji="1" lang="ja-JP" altLang="en-US" sz="800">
              <a:solidFill>
                <a:schemeClr val="tx1"/>
              </a:solidFill>
              <a:latin typeface="ＭＳ Ｐゴシック" panose="020B0600070205080204" pitchFamily="50" charset="-128"/>
              <a:ea typeface="+mn-ea"/>
            </a:rPr>
            <a:t>・給与担当部署に時給単価の算定方法を説明し、給与担当部署に時給単価を算定してもらう</a:t>
          </a:r>
        </a:p>
        <a:p>
          <a:pPr algn="l"/>
          <a:r>
            <a:rPr kumimoji="1" lang="ja-JP" altLang="en-US" sz="800">
              <a:solidFill>
                <a:schemeClr val="tx1"/>
              </a:solidFill>
              <a:latin typeface="ＭＳ Ｐゴシック" panose="020B0600070205080204" pitchFamily="50" charset="-128"/>
              <a:ea typeface="+mn-ea"/>
            </a:rPr>
            <a:t>・会計実地検査等で時給単価の積算の提示を求められた場合には、提供してもらう必要がある</a:t>
          </a:r>
        </a:p>
        <a:p>
          <a:pPr algn="l"/>
          <a:r>
            <a:rPr kumimoji="1" lang="ja-JP" altLang="en-US" sz="800">
              <a:solidFill>
                <a:schemeClr val="tx1"/>
              </a:solidFill>
              <a:latin typeface="ＭＳ Ｐゴシック" panose="020B0600070205080204" pitchFamily="50" charset="-128"/>
              <a:ea typeface="+mn-ea"/>
            </a:rPr>
            <a:t>以上のことを給与担当部署に伝えたことにより時給単価の提供を受けられた事例があります。</a:t>
          </a:r>
          <a:endParaRPr kumimoji="1" lang="ja-JP" altLang="en-US" sz="6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66675</xdr:colOff>
      <xdr:row>5</xdr:row>
      <xdr:rowOff>47624</xdr:rowOff>
    </xdr:from>
    <xdr:to>
      <xdr:col>9</xdr:col>
      <xdr:colOff>28574</xdr:colOff>
      <xdr:row>7</xdr:row>
      <xdr:rowOff>47624</xdr:rowOff>
    </xdr:to>
    <xdr:sp macro="" textlink="">
      <xdr:nvSpPr>
        <xdr:cNvPr id="8" name="吹き出し: 角を丸めた四角形 7">
          <a:extLst>
            <a:ext uri="{FF2B5EF4-FFF2-40B4-BE49-F238E27FC236}">
              <a16:creationId xmlns:a16="http://schemas.microsoft.com/office/drawing/2014/main" id="{903E8F2C-6943-4EF2-ABD8-569F908DA0FB}"/>
            </a:ext>
          </a:extLst>
        </xdr:cNvPr>
        <xdr:cNvSpPr/>
      </xdr:nvSpPr>
      <xdr:spPr>
        <a:xfrm>
          <a:off x="66675" y="1219199"/>
          <a:ext cx="2247899" cy="1514475"/>
        </a:xfrm>
        <a:prstGeom prst="wedgeRoundRectCallout">
          <a:avLst>
            <a:gd name="adj1" fmla="val 24818"/>
            <a:gd name="adj2" fmla="val 78532"/>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カレンダーを参考に月別の休日日数を確認し、入力をしてください。</a:t>
          </a:r>
        </a:p>
        <a:p>
          <a:pPr algn="l"/>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月別休日日数は、原則、全ての職員が同一です。年次休暇などで休暇を取得しても休日として加えないよう注意してください。</a:t>
          </a:r>
        </a:p>
        <a:p>
          <a:pPr algn="l"/>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不明な場合は、総務</a:t>
          </a:r>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人事</a:t>
          </a:r>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担当部署にご確認をお願いします。</a:t>
          </a:r>
          <a:endParaRPr kumimoji="1" lang="en-US" altLang="ja-JP" sz="700">
            <a:solidFill>
              <a:schemeClr val="tx1"/>
            </a:solidFill>
            <a:latin typeface="ＭＳ Ｐゴシック" panose="020B0600070205080204" pitchFamily="50" charset="-128"/>
            <a:ea typeface="+mn-ea"/>
          </a:endParaRPr>
        </a:p>
        <a:p>
          <a:pPr algn="l"/>
          <a:r>
            <a:rPr kumimoji="1" lang="en-US" altLang="ja-JP" sz="700">
              <a:solidFill>
                <a:schemeClr val="tx1"/>
              </a:solidFill>
              <a:latin typeface="ＭＳ Ｐゴシック" panose="020B0600070205080204" pitchFamily="50" charset="-128"/>
              <a:ea typeface="+mn-ea"/>
            </a:rPr>
            <a:t>※</a:t>
          </a:r>
          <a:r>
            <a:rPr kumimoji="1" lang="ja-JP" altLang="en-US" sz="700">
              <a:solidFill>
                <a:schemeClr val="tx1"/>
              </a:solidFill>
              <a:latin typeface="ＭＳ Ｐゴシック" panose="020B0600070205080204" pitchFamily="50" charset="-128"/>
              <a:ea typeface="+mn-ea"/>
            </a:rPr>
            <a:t>記載の日数は、（独）農業者年金基金の月別休日日数を例示してます。</a:t>
          </a:r>
          <a:endParaRPr kumimoji="1" lang="ja-JP" altLang="en-US"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123825</xdr:colOff>
      <xdr:row>0</xdr:row>
      <xdr:rowOff>0</xdr:rowOff>
    </xdr:from>
    <xdr:to>
      <xdr:col>20</xdr:col>
      <xdr:colOff>131107</xdr:colOff>
      <xdr:row>0</xdr:row>
      <xdr:rowOff>247650</xdr:rowOff>
    </xdr:to>
    <xdr:sp macro="" textlink="">
      <xdr:nvSpPr>
        <xdr:cNvPr id="9" name="吹き出し: 角を丸めた四角形 8">
          <a:extLst>
            <a:ext uri="{FF2B5EF4-FFF2-40B4-BE49-F238E27FC236}">
              <a16:creationId xmlns:a16="http://schemas.microsoft.com/office/drawing/2014/main" id="{D6971196-4008-4BD5-BCF2-15131B9203F9}"/>
            </a:ext>
          </a:extLst>
        </xdr:cNvPr>
        <xdr:cNvSpPr/>
      </xdr:nvSpPr>
      <xdr:spPr>
        <a:xfrm>
          <a:off x="1895475" y="0"/>
          <a:ext cx="3255307" cy="24765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3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0</xdr:col>
      <xdr:colOff>66676</xdr:colOff>
      <xdr:row>22</xdr:row>
      <xdr:rowOff>28574</xdr:rowOff>
    </xdr:from>
    <xdr:to>
      <xdr:col>10</xdr:col>
      <xdr:colOff>38101</xdr:colOff>
      <xdr:row>23</xdr:row>
      <xdr:rowOff>28574</xdr:rowOff>
    </xdr:to>
    <xdr:sp macro="" textlink="">
      <xdr:nvSpPr>
        <xdr:cNvPr id="10" name="吹き出し: 角を丸めた四角形 9">
          <a:extLst>
            <a:ext uri="{FF2B5EF4-FFF2-40B4-BE49-F238E27FC236}">
              <a16:creationId xmlns:a16="http://schemas.microsoft.com/office/drawing/2014/main" id="{094A1EA8-BFAF-4674-8700-881F54EA11A2}"/>
            </a:ext>
          </a:extLst>
        </xdr:cNvPr>
        <xdr:cNvSpPr/>
      </xdr:nvSpPr>
      <xdr:spPr>
        <a:xfrm>
          <a:off x="66676" y="5153024"/>
          <a:ext cx="2514600" cy="428625"/>
        </a:xfrm>
        <a:prstGeom prst="wedgeRoundRectCallout">
          <a:avLst>
            <a:gd name="adj1" fmla="val 35670"/>
            <a:gd name="adj2" fmla="val -7088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業務日誌</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年度集計用</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の年間所定労働日数と一致することを確認してください。</a:t>
          </a:r>
          <a:endParaRPr kumimoji="1" lang="ja-JP" altLang="en-US"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9525</xdr:colOff>
      <xdr:row>22</xdr:row>
      <xdr:rowOff>142876</xdr:rowOff>
    </xdr:from>
    <xdr:to>
      <xdr:col>28</xdr:col>
      <xdr:colOff>95250</xdr:colOff>
      <xdr:row>23</xdr:row>
      <xdr:rowOff>142875</xdr:rowOff>
    </xdr:to>
    <xdr:sp macro="" textlink="">
      <xdr:nvSpPr>
        <xdr:cNvPr id="11" name="吹き出し: 角を丸めた四角形 10">
          <a:extLst>
            <a:ext uri="{FF2B5EF4-FFF2-40B4-BE49-F238E27FC236}">
              <a16:creationId xmlns:a16="http://schemas.microsoft.com/office/drawing/2014/main" id="{8DFBCF63-A5C2-4522-A6F1-E67B6D1C7F70}"/>
            </a:ext>
          </a:extLst>
        </xdr:cNvPr>
        <xdr:cNvSpPr/>
      </xdr:nvSpPr>
      <xdr:spPr>
        <a:xfrm>
          <a:off x="4772025" y="5267326"/>
          <a:ext cx="2305050" cy="428624"/>
        </a:xfrm>
        <a:prstGeom prst="wedgeRoundRectCallout">
          <a:avLst>
            <a:gd name="adj1" fmla="val 16315"/>
            <a:gd name="adj2" fmla="val -12410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健康保険料、厚生年金保険料、雇用保険料、介護保険料、労災保険料など</a:t>
          </a:r>
          <a:endParaRPr kumimoji="1" lang="ja-JP" altLang="en-US"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22</xdr:row>
      <xdr:rowOff>257175</xdr:rowOff>
    </xdr:from>
    <xdr:to>
      <xdr:col>17</xdr:col>
      <xdr:colOff>85725</xdr:colOff>
      <xdr:row>24</xdr:row>
      <xdr:rowOff>47625</xdr:rowOff>
    </xdr:to>
    <xdr:sp macro="" textlink="">
      <xdr:nvSpPr>
        <xdr:cNvPr id="12" name="吹き出し: 角を丸めた四角形 11">
          <a:extLst>
            <a:ext uri="{FF2B5EF4-FFF2-40B4-BE49-F238E27FC236}">
              <a16:creationId xmlns:a16="http://schemas.microsoft.com/office/drawing/2014/main" id="{09AE81EB-19C9-4F47-BEBE-AACCC7E2BA60}"/>
            </a:ext>
          </a:extLst>
        </xdr:cNvPr>
        <xdr:cNvSpPr/>
      </xdr:nvSpPr>
      <xdr:spPr>
        <a:xfrm>
          <a:off x="2628900" y="5381625"/>
          <a:ext cx="1704975" cy="409575"/>
        </a:xfrm>
        <a:prstGeom prst="wedgeRoundRectCallout">
          <a:avLst>
            <a:gd name="adj1" fmla="val 570"/>
            <a:gd name="adj2" fmla="val 11097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各受託機関における一日の所定労働時間を入力。</a:t>
          </a:r>
        </a:p>
      </xdr:txBody>
    </xdr:sp>
    <xdr:clientData/>
  </xdr:twoCellAnchor>
  <xdr:twoCellAnchor>
    <xdr:from>
      <xdr:col>16</xdr:col>
      <xdr:colOff>171449</xdr:colOff>
      <xdr:row>29</xdr:row>
      <xdr:rowOff>133350</xdr:rowOff>
    </xdr:from>
    <xdr:to>
      <xdr:col>27</xdr:col>
      <xdr:colOff>142875</xdr:colOff>
      <xdr:row>32</xdr:row>
      <xdr:rowOff>85726</xdr:rowOff>
    </xdr:to>
    <xdr:sp macro="" textlink="">
      <xdr:nvSpPr>
        <xdr:cNvPr id="13" name="吹き出し: 角を丸めた四角形 12">
          <a:extLst>
            <a:ext uri="{FF2B5EF4-FFF2-40B4-BE49-F238E27FC236}">
              <a16:creationId xmlns:a16="http://schemas.microsoft.com/office/drawing/2014/main" id="{5F1D57AE-F9B8-46BB-A16C-B71280E24726}"/>
            </a:ext>
          </a:extLst>
        </xdr:cNvPr>
        <xdr:cNvSpPr/>
      </xdr:nvSpPr>
      <xdr:spPr>
        <a:xfrm>
          <a:off x="4162424" y="6562725"/>
          <a:ext cx="2800351" cy="428626"/>
        </a:xfrm>
        <a:prstGeom prst="wedgeRoundRectCallout">
          <a:avLst>
            <a:gd name="adj1" fmla="val -108203"/>
            <a:gd name="adj2" fmla="val 3905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業務日誌</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年度集計用</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の農業者年金業務従事時間（Ｂ．所定労働時間内）を転記して下さい。</a:t>
          </a:r>
        </a:p>
      </xdr:txBody>
    </xdr:sp>
    <xdr:clientData/>
  </xdr:twoCellAnchor>
  <xdr:twoCellAnchor>
    <xdr:from>
      <xdr:col>0</xdr:col>
      <xdr:colOff>123824</xdr:colOff>
      <xdr:row>34</xdr:row>
      <xdr:rowOff>38100</xdr:rowOff>
    </xdr:from>
    <xdr:to>
      <xdr:col>11</xdr:col>
      <xdr:colOff>76199</xdr:colOff>
      <xdr:row>34</xdr:row>
      <xdr:rowOff>495300</xdr:rowOff>
    </xdr:to>
    <xdr:sp macro="" textlink="">
      <xdr:nvSpPr>
        <xdr:cNvPr id="14" name="吹き出し: 角を丸めた四角形 13">
          <a:extLst>
            <a:ext uri="{FF2B5EF4-FFF2-40B4-BE49-F238E27FC236}">
              <a16:creationId xmlns:a16="http://schemas.microsoft.com/office/drawing/2014/main" id="{94C24B45-763F-4F17-B81E-A932EEDF92CE}"/>
            </a:ext>
          </a:extLst>
        </xdr:cNvPr>
        <xdr:cNvSpPr/>
      </xdr:nvSpPr>
      <xdr:spPr>
        <a:xfrm>
          <a:off x="123824" y="7305675"/>
          <a:ext cx="2657475" cy="457200"/>
        </a:xfrm>
        <a:prstGeom prst="wedgeRoundRectCallout">
          <a:avLst>
            <a:gd name="adj1" fmla="val -10238"/>
            <a:gd name="adj2" fmla="val 164101"/>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各受託機関で定められた、超過勤務</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残業</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に対する時給単価を入力してください。</a:t>
          </a:r>
        </a:p>
      </xdr:txBody>
    </xdr:sp>
    <xdr:clientData/>
  </xdr:twoCellAnchor>
  <xdr:twoCellAnchor>
    <xdr:from>
      <xdr:col>17</xdr:col>
      <xdr:colOff>142874</xdr:colOff>
      <xdr:row>38</xdr:row>
      <xdr:rowOff>104775</xdr:rowOff>
    </xdr:from>
    <xdr:to>
      <xdr:col>28</xdr:col>
      <xdr:colOff>38100</xdr:colOff>
      <xdr:row>40</xdr:row>
      <xdr:rowOff>171450</xdr:rowOff>
    </xdr:to>
    <xdr:sp macro="" textlink="">
      <xdr:nvSpPr>
        <xdr:cNvPr id="15" name="吹き出し: 角を丸めた四角形 14">
          <a:extLst>
            <a:ext uri="{FF2B5EF4-FFF2-40B4-BE49-F238E27FC236}">
              <a16:creationId xmlns:a16="http://schemas.microsoft.com/office/drawing/2014/main" id="{29BEF866-A483-4667-8596-4B653928221E}"/>
            </a:ext>
          </a:extLst>
        </xdr:cNvPr>
        <xdr:cNvSpPr/>
      </xdr:nvSpPr>
      <xdr:spPr>
        <a:xfrm>
          <a:off x="4391024" y="8372475"/>
          <a:ext cx="2628901" cy="428625"/>
        </a:xfrm>
        <a:prstGeom prst="wedgeRoundRectCallout">
          <a:avLst>
            <a:gd name="adj1" fmla="val -121044"/>
            <a:gd name="adj2" fmla="val -2896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mn-ea"/>
            </a:rPr>
            <a:t>業務日誌</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年度集計用</a:t>
          </a:r>
          <a:r>
            <a:rPr kumimoji="1" lang="en-US" altLang="ja-JP" sz="900">
              <a:solidFill>
                <a:schemeClr val="tx1"/>
              </a:solidFill>
              <a:latin typeface="ＭＳ Ｐゴシック" panose="020B0600070205080204" pitchFamily="50" charset="-128"/>
              <a:ea typeface="+mn-ea"/>
            </a:rPr>
            <a:t>)</a:t>
          </a:r>
          <a:r>
            <a:rPr kumimoji="1" lang="ja-JP" altLang="en-US" sz="900">
              <a:solidFill>
                <a:schemeClr val="tx1"/>
              </a:solidFill>
              <a:latin typeface="ＭＳ Ｐゴシック" panose="020B0600070205080204" pitchFamily="50" charset="-128"/>
              <a:ea typeface="+mn-ea"/>
            </a:rPr>
            <a:t>の農業者年金業務従事時間（超過勤務）を転記して下さい。</a:t>
          </a:r>
        </a:p>
      </xdr:txBody>
    </xdr:sp>
    <xdr:clientData/>
  </xdr:twoCellAnchor>
  <xdr:twoCellAnchor>
    <xdr:from>
      <xdr:col>0</xdr:col>
      <xdr:colOff>19050</xdr:colOff>
      <xdr:row>42</xdr:row>
      <xdr:rowOff>104774</xdr:rowOff>
    </xdr:from>
    <xdr:to>
      <xdr:col>9</xdr:col>
      <xdr:colOff>190502</xdr:colOff>
      <xdr:row>46</xdr:row>
      <xdr:rowOff>104773</xdr:rowOff>
    </xdr:to>
    <xdr:sp macro="" textlink="">
      <xdr:nvSpPr>
        <xdr:cNvPr id="16" name="吹き出し: 角を丸めた四角形 15">
          <a:extLst>
            <a:ext uri="{FF2B5EF4-FFF2-40B4-BE49-F238E27FC236}">
              <a16:creationId xmlns:a16="http://schemas.microsoft.com/office/drawing/2014/main" id="{C14CCD56-C6DD-4D29-A1C6-29CCC3220390}"/>
            </a:ext>
          </a:extLst>
        </xdr:cNvPr>
        <xdr:cNvSpPr/>
      </xdr:nvSpPr>
      <xdr:spPr>
        <a:xfrm>
          <a:off x="19050" y="9372599"/>
          <a:ext cx="2457452" cy="590549"/>
        </a:xfrm>
        <a:prstGeom prst="wedgeRoundRectCallout">
          <a:avLst>
            <a:gd name="adj1" fmla="val -34949"/>
            <a:gd name="adj2" fmla="val -9832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西暦を入力すると右のカレンダーがその年の日付・曜日に自動で変わります。必要に応じて適宜活用してください。</a:t>
          </a:r>
        </a:p>
      </xdr:txBody>
    </xdr:sp>
    <xdr:clientData/>
  </xdr:twoCellAnchor>
  <xdr:twoCellAnchor>
    <xdr:from>
      <xdr:col>0</xdr:col>
      <xdr:colOff>0</xdr:colOff>
      <xdr:row>0</xdr:row>
      <xdr:rowOff>1</xdr:rowOff>
    </xdr:from>
    <xdr:to>
      <xdr:col>6</xdr:col>
      <xdr:colOff>19050</xdr:colOff>
      <xdr:row>1</xdr:row>
      <xdr:rowOff>19050</xdr:rowOff>
    </xdr:to>
    <xdr:sp macro="" textlink="">
      <xdr:nvSpPr>
        <xdr:cNvPr id="17" name="テキスト ボックス 16">
          <a:extLst>
            <a:ext uri="{FF2B5EF4-FFF2-40B4-BE49-F238E27FC236}">
              <a16:creationId xmlns:a16="http://schemas.microsoft.com/office/drawing/2014/main" id="{2CDD8911-2CFA-475F-A684-08890B85FAB2}"/>
            </a:ext>
          </a:extLst>
        </xdr:cNvPr>
        <xdr:cNvSpPr txBox="1"/>
      </xdr:nvSpPr>
      <xdr:spPr>
        <a:xfrm>
          <a:off x="0" y="1"/>
          <a:ext cx="1533525" cy="27622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５年間保管</a:t>
          </a:r>
        </a:p>
      </xdr:txBody>
    </xdr:sp>
    <xdr:clientData/>
  </xdr:twoCellAnchor>
  <xdr:twoCellAnchor>
    <xdr:from>
      <xdr:col>9</xdr:col>
      <xdr:colOff>171449</xdr:colOff>
      <xdr:row>1</xdr:row>
      <xdr:rowOff>276225</xdr:rowOff>
    </xdr:from>
    <xdr:to>
      <xdr:col>21</xdr:col>
      <xdr:colOff>28575</xdr:colOff>
      <xdr:row>2</xdr:row>
      <xdr:rowOff>152400</xdr:rowOff>
    </xdr:to>
    <xdr:sp macro="" textlink="">
      <xdr:nvSpPr>
        <xdr:cNvPr id="18" name="吹き出し: 角を丸めた四角形 17">
          <a:extLst>
            <a:ext uri="{FF2B5EF4-FFF2-40B4-BE49-F238E27FC236}">
              <a16:creationId xmlns:a16="http://schemas.microsoft.com/office/drawing/2014/main" id="{170A0481-D4DF-4BD9-945E-A094C1E8D51E}"/>
            </a:ext>
          </a:extLst>
        </xdr:cNvPr>
        <xdr:cNvSpPr/>
      </xdr:nvSpPr>
      <xdr:spPr>
        <a:xfrm>
          <a:off x="2457449" y="533400"/>
          <a:ext cx="2847976" cy="219075"/>
        </a:xfrm>
        <a:prstGeom prst="wedgeRoundRectCallout">
          <a:avLst>
            <a:gd name="adj1" fmla="val -75271"/>
            <a:gd name="adj2" fmla="val 15940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b="0">
              <a:solidFill>
                <a:srgbClr val="FF0000"/>
              </a:solidFill>
              <a:latin typeface="ＭＳ Ｐゴシック" panose="020B0600070205080204" pitchFamily="50" charset="-128"/>
              <a:ea typeface="ＭＳ Ｐゴシック" panose="020B0600070205080204" pitchFamily="50" charset="-128"/>
            </a:rPr>
            <a:t>仮名にて担当者ごとに作成する。</a:t>
          </a:r>
          <a:r>
            <a:rPr kumimoji="1" lang="en-US" altLang="ja-JP" sz="900" b="0" baseline="0">
              <a:solidFill>
                <a:srgbClr val="FF0000"/>
              </a:solidFill>
              <a:latin typeface="ＭＳ Ｐゴシック" panose="020B0600070205080204" pitchFamily="50" charset="-128"/>
              <a:ea typeface="ＭＳ Ｐゴシック" panose="020B0600070205080204" pitchFamily="50" charset="-128"/>
            </a:rPr>
            <a:t> </a:t>
          </a:r>
          <a:r>
            <a:rPr kumimoji="1" lang="ja-JP" altLang="en-US" sz="900" b="0">
              <a:solidFill>
                <a:srgbClr val="FF0000"/>
              </a:solidFill>
              <a:latin typeface="ＭＳ Ｐゴシック" panose="020B0600070205080204" pitchFamily="50" charset="-128"/>
              <a:ea typeface="ＭＳ Ｐゴシック" panose="020B0600070205080204" pitchFamily="50" charset="-128"/>
            </a:rPr>
            <a:t>例：担当者</a:t>
          </a:r>
          <a:r>
            <a:rPr kumimoji="1" lang="en-US" altLang="ja-JP" sz="900" b="0">
              <a:solidFill>
                <a:srgbClr val="FF0000"/>
              </a:solidFill>
              <a:latin typeface="ＭＳ Ｐゴシック" panose="020B0600070205080204" pitchFamily="50" charset="-128"/>
              <a:ea typeface="ＭＳ Ｐゴシック" panose="020B0600070205080204" pitchFamily="50" charset="-128"/>
            </a:rPr>
            <a:t>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153072</xdr:colOff>
      <xdr:row>9</xdr:row>
      <xdr:rowOff>189043</xdr:rowOff>
    </xdr:from>
    <xdr:to>
      <xdr:col>8</xdr:col>
      <xdr:colOff>288580</xdr:colOff>
      <xdr:row>14</xdr:row>
      <xdr:rowOff>29269</xdr:rowOff>
    </xdr:to>
    <xdr:sp macro="" textlink="">
      <xdr:nvSpPr>
        <xdr:cNvPr id="2" name="右矢印 1">
          <a:extLst>
            <a:ext uri="{FF2B5EF4-FFF2-40B4-BE49-F238E27FC236}">
              <a16:creationId xmlns:a16="http://schemas.microsoft.com/office/drawing/2014/main" id="{51AFD643-1216-493D-89E6-4DBA7182C40D}"/>
            </a:ext>
          </a:extLst>
        </xdr:cNvPr>
        <xdr:cNvSpPr/>
      </xdr:nvSpPr>
      <xdr:spPr>
        <a:xfrm rot="6928605">
          <a:off x="6206213" y="2917952"/>
          <a:ext cx="1326126" cy="135508"/>
        </a:xfrm>
        <a:prstGeom prst="rightArrow">
          <a:avLst>
            <a:gd name="adj1" fmla="val 50000"/>
            <a:gd name="adj2" fmla="val 178736"/>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33422</xdr:colOff>
      <xdr:row>10</xdr:row>
      <xdr:rowOff>1901</xdr:rowOff>
    </xdr:from>
    <xdr:to>
      <xdr:col>8</xdr:col>
      <xdr:colOff>154447</xdr:colOff>
      <xdr:row>24</xdr:row>
      <xdr:rowOff>36459</xdr:rowOff>
    </xdr:to>
    <xdr:sp macro="" textlink="">
      <xdr:nvSpPr>
        <xdr:cNvPr id="3" name="右矢印 2">
          <a:extLst>
            <a:ext uri="{FF2B5EF4-FFF2-40B4-BE49-F238E27FC236}">
              <a16:creationId xmlns:a16="http://schemas.microsoft.com/office/drawing/2014/main" id="{7DE6462E-CDDA-4282-9BE2-7668FC40DFD0}"/>
            </a:ext>
          </a:extLst>
        </xdr:cNvPr>
        <xdr:cNvSpPr/>
      </xdr:nvSpPr>
      <xdr:spPr>
        <a:xfrm rot="6105154">
          <a:off x="4648656" y="4359217"/>
          <a:ext cx="4187458" cy="121025"/>
        </a:xfrm>
        <a:prstGeom prst="rightArrow">
          <a:avLst>
            <a:gd name="adj1" fmla="val 50000"/>
            <a:gd name="adj2" fmla="val 178736"/>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1038225</xdr:colOff>
      <xdr:row>0</xdr:row>
      <xdr:rowOff>47625</xdr:rowOff>
    </xdr:from>
    <xdr:to>
      <xdr:col>6</xdr:col>
      <xdr:colOff>531157</xdr:colOff>
      <xdr:row>1</xdr:row>
      <xdr:rowOff>28575</xdr:rowOff>
    </xdr:to>
    <xdr:sp macro="" textlink="">
      <xdr:nvSpPr>
        <xdr:cNvPr id="4" name="吹き出し: 角を丸めた四角形 3">
          <a:extLst>
            <a:ext uri="{FF2B5EF4-FFF2-40B4-BE49-F238E27FC236}">
              <a16:creationId xmlns:a16="http://schemas.microsoft.com/office/drawing/2014/main" id="{E08413D1-E1EE-40F9-9604-9BE2A472F6A8}"/>
            </a:ext>
          </a:extLst>
        </xdr:cNvPr>
        <xdr:cNvSpPr/>
      </xdr:nvSpPr>
      <xdr:spPr>
        <a:xfrm>
          <a:off x="2209800" y="47625"/>
          <a:ext cx="3255307" cy="285750"/>
        </a:xfrm>
        <a:prstGeom prst="wedgeRoundRectCallout">
          <a:avLst>
            <a:gd name="adj1" fmla="val 21024"/>
            <a:gd name="adj2" fmla="val -3361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300" b="1">
              <a:solidFill>
                <a:srgbClr val="FF0000"/>
              </a:solidFill>
              <a:latin typeface="ＭＳ Ｐゴシック" panose="020B0600070205080204" pitchFamily="50" charset="-128"/>
              <a:ea typeface="ＭＳ Ｐゴシック" panose="020B0600070205080204" pitchFamily="50" charset="-128"/>
            </a:rPr>
            <a:t>色の付いたセルに入力を行ってください。</a:t>
          </a:r>
        </a:p>
      </xdr:txBody>
    </xdr:sp>
    <xdr:clientData/>
  </xdr:twoCellAnchor>
  <xdr:twoCellAnchor>
    <xdr:from>
      <xdr:col>0</xdr:col>
      <xdr:colOff>76200</xdr:colOff>
      <xdr:row>6</xdr:row>
      <xdr:rowOff>247651</xdr:rowOff>
    </xdr:from>
    <xdr:to>
      <xdr:col>2</xdr:col>
      <xdr:colOff>228600</xdr:colOff>
      <xdr:row>10</xdr:row>
      <xdr:rowOff>238126</xdr:rowOff>
    </xdr:to>
    <xdr:sp macro="" textlink="">
      <xdr:nvSpPr>
        <xdr:cNvPr id="5" name="吹き出し: 角を丸めた四角形 4">
          <a:extLst>
            <a:ext uri="{FF2B5EF4-FFF2-40B4-BE49-F238E27FC236}">
              <a16:creationId xmlns:a16="http://schemas.microsoft.com/office/drawing/2014/main" id="{683522D9-A1A5-45A2-848D-A1DC527146B5}"/>
            </a:ext>
          </a:extLst>
        </xdr:cNvPr>
        <xdr:cNvSpPr/>
      </xdr:nvSpPr>
      <xdr:spPr>
        <a:xfrm>
          <a:off x="76200" y="1666876"/>
          <a:ext cx="1323975" cy="895350"/>
        </a:xfrm>
        <a:prstGeom prst="wedgeRoundRectCallout">
          <a:avLst>
            <a:gd name="adj1" fmla="val 130767"/>
            <a:gd name="adj2" fmla="val 17236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事務所等に所属する全員の人数を入力する。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314325</xdr:colOff>
      <xdr:row>6</xdr:row>
      <xdr:rowOff>247650</xdr:rowOff>
    </xdr:from>
    <xdr:to>
      <xdr:col>3</xdr:col>
      <xdr:colOff>447675</xdr:colOff>
      <xdr:row>10</xdr:row>
      <xdr:rowOff>247650</xdr:rowOff>
    </xdr:to>
    <xdr:sp macro="" textlink="">
      <xdr:nvSpPr>
        <xdr:cNvPr id="6" name="吹き出し: 角を丸めた四角形 5">
          <a:extLst>
            <a:ext uri="{FF2B5EF4-FFF2-40B4-BE49-F238E27FC236}">
              <a16:creationId xmlns:a16="http://schemas.microsoft.com/office/drawing/2014/main" id="{4722E56B-79C5-4D31-B7E8-EBF510194D0F}"/>
            </a:ext>
          </a:extLst>
        </xdr:cNvPr>
        <xdr:cNvSpPr/>
      </xdr:nvSpPr>
      <xdr:spPr>
        <a:xfrm>
          <a:off x="1485900" y="1666875"/>
          <a:ext cx="1323975" cy="904875"/>
        </a:xfrm>
        <a:prstGeom prst="wedgeRoundRectCallout">
          <a:avLst>
            <a:gd name="adj1" fmla="val 85444"/>
            <a:gd name="adj2" fmla="val 16840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事務所等に所属する全員の人数を入力する。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533400</xdr:colOff>
      <xdr:row>10</xdr:row>
      <xdr:rowOff>95250</xdr:rowOff>
    </xdr:from>
    <xdr:to>
      <xdr:col>5</xdr:col>
      <xdr:colOff>381000</xdr:colOff>
      <xdr:row>12</xdr:row>
      <xdr:rowOff>152400</xdr:rowOff>
    </xdr:to>
    <xdr:sp macro="" textlink="">
      <xdr:nvSpPr>
        <xdr:cNvPr id="7" name="吹き出し: 角を丸めた四角形 6">
          <a:extLst>
            <a:ext uri="{FF2B5EF4-FFF2-40B4-BE49-F238E27FC236}">
              <a16:creationId xmlns:a16="http://schemas.microsoft.com/office/drawing/2014/main" id="{C4D5C800-9671-4EA6-A839-DF6F1E8B5533}"/>
            </a:ext>
          </a:extLst>
        </xdr:cNvPr>
        <xdr:cNvSpPr/>
      </xdr:nvSpPr>
      <xdr:spPr>
        <a:xfrm>
          <a:off x="2895600" y="2419350"/>
          <a:ext cx="1562100" cy="542925"/>
        </a:xfrm>
        <a:prstGeom prst="wedgeRoundRectCallout">
          <a:avLst>
            <a:gd name="adj1" fmla="val 41504"/>
            <a:gd name="adj2" fmla="val 121389"/>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年間で支出した合計金額を入力する。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752476</xdr:colOff>
      <xdr:row>40</xdr:row>
      <xdr:rowOff>85725</xdr:rowOff>
    </xdr:from>
    <xdr:to>
      <xdr:col>3</xdr:col>
      <xdr:colOff>590551</xdr:colOff>
      <xdr:row>43</xdr:row>
      <xdr:rowOff>161925</xdr:rowOff>
    </xdr:to>
    <xdr:sp macro="" textlink="">
      <xdr:nvSpPr>
        <xdr:cNvPr id="8" name="吹き出し: 角を丸めた四角形 7">
          <a:extLst>
            <a:ext uri="{FF2B5EF4-FFF2-40B4-BE49-F238E27FC236}">
              <a16:creationId xmlns:a16="http://schemas.microsoft.com/office/drawing/2014/main" id="{7B0F0E42-4323-4353-ACC3-DF95AF3E658A}"/>
            </a:ext>
          </a:extLst>
        </xdr:cNvPr>
        <xdr:cNvSpPr/>
      </xdr:nvSpPr>
      <xdr:spPr>
        <a:xfrm>
          <a:off x="1066801" y="10353675"/>
          <a:ext cx="1885950" cy="619125"/>
        </a:xfrm>
        <a:prstGeom prst="wedgeRoundRectCallout">
          <a:avLst>
            <a:gd name="adj1" fmla="val 29981"/>
            <a:gd name="adj2" fmla="val -17225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広報誌作成にかかった全体の金額（請求額）</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371475</xdr:colOff>
      <xdr:row>40</xdr:row>
      <xdr:rowOff>85726</xdr:rowOff>
    </xdr:from>
    <xdr:to>
      <xdr:col>8</xdr:col>
      <xdr:colOff>561974</xdr:colOff>
      <xdr:row>43</xdr:row>
      <xdr:rowOff>161925</xdr:rowOff>
    </xdr:to>
    <xdr:sp macro="" textlink="">
      <xdr:nvSpPr>
        <xdr:cNvPr id="9" name="吹き出し: 角を丸めた四角形 8">
          <a:extLst>
            <a:ext uri="{FF2B5EF4-FFF2-40B4-BE49-F238E27FC236}">
              <a16:creationId xmlns:a16="http://schemas.microsoft.com/office/drawing/2014/main" id="{BAA3E80A-3F25-442B-A75B-F7A04A3A6F9A}"/>
            </a:ext>
          </a:extLst>
        </xdr:cNvPr>
        <xdr:cNvSpPr/>
      </xdr:nvSpPr>
      <xdr:spPr>
        <a:xfrm>
          <a:off x="3590925" y="10353676"/>
          <a:ext cx="3619499" cy="619124"/>
        </a:xfrm>
        <a:prstGeom prst="wedgeRoundRectCallout">
          <a:avLst>
            <a:gd name="adj1" fmla="val -7654"/>
            <a:gd name="adj2" fmla="val -16975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１ページのうち農業者年金のＰＲ記事の割合。</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（例）Ａ４版１ページ全ての場合、</a:t>
          </a:r>
          <a:r>
            <a:rPr kumimoji="1" lang="en-US" altLang="ja-JP"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１．０</a:t>
          </a:r>
          <a:r>
            <a:rPr kumimoji="1" lang="en-US" altLang="ja-JP"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と入力する。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57150</xdr:colOff>
      <xdr:row>18</xdr:row>
      <xdr:rowOff>171451</xdr:rowOff>
    </xdr:from>
    <xdr:to>
      <xdr:col>2</xdr:col>
      <xdr:colOff>209550</xdr:colOff>
      <xdr:row>21</xdr:row>
      <xdr:rowOff>19051</xdr:rowOff>
    </xdr:to>
    <xdr:sp macro="" textlink="">
      <xdr:nvSpPr>
        <xdr:cNvPr id="10" name="吹き出し: 角を丸めた四角形 9">
          <a:extLst>
            <a:ext uri="{FF2B5EF4-FFF2-40B4-BE49-F238E27FC236}">
              <a16:creationId xmlns:a16="http://schemas.microsoft.com/office/drawing/2014/main" id="{9541F746-7DA5-4B25-836C-F7414D04EA30}"/>
            </a:ext>
          </a:extLst>
        </xdr:cNvPr>
        <xdr:cNvSpPr/>
      </xdr:nvSpPr>
      <xdr:spPr>
        <a:xfrm>
          <a:off x="57150" y="4591051"/>
          <a:ext cx="1323975" cy="895350"/>
        </a:xfrm>
        <a:prstGeom prst="wedgeRoundRectCallout">
          <a:avLst>
            <a:gd name="adj1" fmla="val 130767"/>
            <a:gd name="adj2" fmla="val 17236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事務所等に所属する全員の人数を入力する。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295275</xdr:colOff>
      <xdr:row>18</xdr:row>
      <xdr:rowOff>171450</xdr:rowOff>
    </xdr:from>
    <xdr:to>
      <xdr:col>3</xdr:col>
      <xdr:colOff>428625</xdr:colOff>
      <xdr:row>21</xdr:row>
      <xdr:rowOff>28575</xdr:rowOff>
    </xdr:to>
    <xdr:sp macro="" textlink="">
      <xdr:nvSpPr>
        <xdr:cNvPr id="11" name="吹き出し: 角を丸めた四角形 10">
          <a:extLst>
            <a:ext uri="{FF2B5EF4-FFF2-40B4-BE49-F238E27FC236}">
              <a16:creationId xmlns:a16="http://schemas.microsoft.com/office/drawing/2014/main" id="{7D907880-03DE-4EDF-8393-9D2252189260}"/>
            </a:ext>
          </a:extLst>
        </xdr:cNvPr>
        <xdr:cNvSpPr/>
      </xdr:nvSpPr>
      <xdr:spPr>
        <a:xfrm>
          <a:off x="1466850" y="4591050"/>
          <a:ext cx="1323975" cy="904875"/>
        </a:xfrm>
        <a:prstGeom prst="wedgeRoundRectCallout">
          <a:avLst>
            <a:gd name="adj1" fmla="val 85444"/>
            <a:gd name="adj2" fmla="val 16840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事務所等に所属する全員の人数を入力する。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504825</xdr:colOff>
      <xdr:row>18</xdr:row>
      <xdr:rowOff>171450</xdr:rowOff>
    </xdr:from>
    <xdr:to>
      <xdr:col>4</xdr:col>
      <xdr:colOff>800100</xdr:colOff>
      <xdr:row>21</xdr:row>
      <xdr:rowOff>47625</xdr:rowOff>
    </xdr:to>
    <xdr:sp macro="" textlink="">
      <xdr:nvSpPr>
        <xdr:cNvPr id="12" name="吹き出し: 角を丸めた四角形 11">
          <a:extLst>
            <a:ext uri="{FF2B5EF4-FFF2-40B4-BE49-F238E27FC236}">
              <a16:creationId xmlns:a16="http://schemas.microsoft.com/office/drawing/2014/main" id="{CEF8F013-540B-4E44-B5CA-009A181C5342}"/>
            </a:ext>
          </a:extLst>
        </xdr:cNvPr>
        <xdr:cNvSpPr/>
      </xdr:nvSpPr>
      <xdr:spPr>
        <a:xfrm>
          <a:off x="2867025" y="4591050"/>
          <a:ext cx="1152525" cy="923925"/>
        </a:xfrm>
        <a:prstGeom prst="wedgeRoundRectCallout">
          <a:avLst>
            <a:gd name="adj1" fmla="val 62331"/>
            <a:gd name="adj2" fmla="val 16174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1200">
              <a:solidFill>
                <a:schemeClr val="tx1"/>
              </a:solidFill>
              <a:latin typeface="ＭＳ Ｐゴシック" panose="020B0600070205080204" pitchFamily="50" charset="-128"/>
              <a:ea typeface="ＭＳ Ｐゴシック" panose="020B0600070205080204" pitchFamily="50" charset="-128"/>
            </a:rPr>
            <a:t>年間で支出した合計金額を入力する。</a:t>
          </a:r>
          <a:endParaRPr kumimoji="1" lang="en-US" altLang="ja-JP" sz="1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0</xdr:row>
      <xdr:rowOff>0</xdr:rowOff>
    </xdr:from>
    <xdr:to>
      <xdr:col>2</xdr:col>
      <xdr:colOff>266700</xdr:colOff>
      <xdr:row>0</xdr:row>
      <xdr:rowOff>295275</xdr:rowOff>
    </xdr:to>
    <xdr:sp macro="" textlink="">
      <xdr:nvSpPr>
        <xdr:cNvPr id="13" name="テキスト ボックス 12">
          <a:extLst>
            <a:ext uri="{FF2B5EF4-FFF2-40B4-BE49-F238E27FC236}">
              <a16:creationId xmlns:a16="http://schemas.microsoft.com/office/drawing/2014/main" id="{3C6A3A6D-8D1F-49C0-A72B-E3F63D306A9C}"/>
            </a:ext>
          </a:extLst>
        </xdr:cNvPr>
        <xdr:cNvSpPr txBox="1"/>
      </xdr:nvSpPr>
      <xdr:spPr>
        <a:xfrm>
          <a:off x="0" y="0"/>
          <a:ext cx="1438275" cy="295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５年間保管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47C70-7B72-4701-AF88-4F0DE00EF4B4}">
  <sheetPr>
    <pageSetUpPr fitToPage="1"/>
  </sheetPr>
  <dimension ref="A1:O49"/>
  <sheetViews>
    <sheetView tabSelected="1" zoomScale="85" zoomScaleNormal="85" zoomScaleSheetLayoutView="100" workbookViewId="0">
      <selection sqref="A1:C1"/>
    </sheetView>
  </sheetViews>
  <sheetFormatPr defaultRowHeight="13.5" x14ac:dyDescent="0.15"/>
  <cols>
    <col min="1" max="1" width="4.875" style="3" customWidth="1"/>
    <col min="2" max="2" width="9.5" style="1" customWidth="1"/>
    <col min="3" max="4" width="7.375" style="1" customWidth="1"/>
    <col min="5" max="5" width="5.875" style="1" customWidth="1"/>
    <col min="6" max="6" width="7.375" style="1" customWidth="1"/>
    <col min="7" max="7" width="5.875" style="1" customWidth="1"/>
    <col min="8" max="8" width="16.25" style="1" customWidth="1"/>
    <col min="9" max="9" width="14.25" style="1" customWidth="1"/>
    <col min="10" max="10" width="7.375" style="1" customWidth="1"/>
    <col min="11" max="11" width="5.875" style="1" customWidth="1"/>
    <col min="12" max="12" width="14.5" style="1" customWidth="1"/>
    <col min="13" max="13" width="4.875" style="1" customWidth="1"/>
    <col min="14" max="14" width="2.625" style="1" customWidth="1"/>
    <col min="15" max="15" width="3.5" style="1" customWidth="1"/>
    <col min="16" max="128" width="9" style="1"/>
    <col min="129" max="129" width="5.5" style="1" customWidth="1"/>
    <col min="130" max="130" width="5" style="1" customWidth="1"/>
    <col min="131" max="131" width="7.125" style="1" customWidth="1"/>
    <col min="132" max="132" width="10.875" style="1" customWidth="1"/>
    <col min="133" max="133" width="10.125" style="1" customWidth="1"/>
    <col min="134" max="134" width="10.5" style="1" customWidth="1"/>
    <col min="135" max="135" width="6.875" style="1" customWidth="1"/>
    <col min="136" max="136" width="6.5" style="1" customWidth="1"/>
    <col min="137" max="137" width="13.75" style="1" customWidth="1"/>
    <col min="138" max="138" width="14.125" style="1" customWidth="1"/>
    <col min="139" max="139" width="17.625" style="1" customWidth="1"/>
    <col min="140" max="140" width="0" style="1" hidden="1" customWidth="1"/>
    <col min="141" max="141" width="3.5" style="1" customWidth="1"/>
    <col min="142" max="384" width="9" style="1"/>
    <col min="385" max="385" width="5.5" style="1" customWidth="1"/>
    <col min="386" max="386" width="5" style="1" customWidth="1"/>
    <col min="387" max="387" width="7.125" style="1" customWidth="1"/>
    <col min="388" max="388" width="10.875" style="1" customWidth="1"/>
    <col min="389" max="389" width="10.125" style="1" customWidth="1"/>
    <col min="390" max="390" width="10.5" style="1" customWidth="1"/>
    <col min="391" max="391" width="6.875" style="1" customWidth="1"/>
    <col min="392" max="392" width="6.5" style="1" customWidth="1"/>
    <col min="393" max="393" width="13.75" style="1" customWidth="1"/>
    <col min="394" max="394" width="14.125" style="1" customWidth="1"/>
    <col min="395" max="395" width="17.625" style="1" customWidth="1"/>
    <col min="396" max="396" width="0" style="1" hidden="1" customWidth="1"/>
    <col min="397" max="397" width="3.5" style="1" customWidth="1"/>
    <col min="398" max="640" width="9" style="1"/>
    <col min="641" max="641" width="5.5" style="1" customWidth="1"/>
    <col min="642" max="642" width="5" style="1" customWidth="1"/>
    <col min="643" max="643" width="7.125" style="1" customWidth="1"/>
    <col min="644" max="644" width="10.875" style="1" customWidth="1"/>
    <col min="645" max="645" width="10.125" style="1" customWidth="1"/>
    <col min="646" max="646" width="10.5" style="1" customWidth="1"/>
    <col min="647" max="647" width="6.875" style="1" customWidth="1"/>
    <col min="648" max="648" width="6.5" style="1" customWidth="1"/>
    <col min="649" max="649" width="13.75" style="1" customWidth="1"/>
    <col min="650" max="650" width="14.125" style="1" customWidth="1"/>
    <col min="651" max="651" width="17.625" style="1" customWidth="1"/>
    <col min="652" max="652" width="0" style="1" hidden="1" customWidth="1"/>
    <col min="653" max="653" width="3.5" style="1" customWidth="1"/>
    <col min="654" max="896" width="9" style="1"/>
    <col min="897" max="897" width="5.5" style="1" customWidth="1"/>
    <col min="898" max="898" width="5" style="1" customWidth="1"/>
    <col min="899" max="899" width="7.125" style="1" customWidth="1"/>
    <col min="900" max="900" width="10.875" style="1" customWidth="1"/>
    <col min="901" max="901" width="10.125" style="1" customWidth="1"/>
    <col min="902" max="902" width="10.5" style="1" customWidth="1"/>
    <col min="903" max="903" width="6.875" style="1" customWidth="1"/>
    <col min="904" max="904" width="6.5" style="1" customWidth="1"/>
    <col min="905" max="905" width="13.75" style="1" customWidth="1"/>
    <col min="906" max="906" width="14.125" style="1" customWidth="1"/>
    <col min="907" max="907" width="17.625" style="1" customWidth="1"/>
    <col min="908" max="908" width="0" style="1" hidden="1" customWidth="1"/>
    <col min="909" max="909" width="3.5" style="1" customWidth="1"/>
    <col min="910" max="1152" width="9" style="1"/>
    <col min="1153" max="1153" width="5.5" style="1" customWidth="1"/>
    <col min="1154" max="1154" width="5" style="1" customWidth="1"/>
    <col min="1155" max="1155" width="7.125" style="1" customWidth="1"/>
    <col min="1156" max="1156" width="10.875" style="1" customWidth="1"/>
    <col min="1157" max="1157" width="10.125" style="1" customWidth="1"/>
    <col min="1158" max="1158" width="10.5" style="1" customWidth="1"/>
    <col min="1159" max="1159" width="6.875" style="1" customWidth="1"/>
    <col min="1160" max="1160" width="6.5" style="1" customWidth="1"/>
    <col min="1161" max="1161" width="13.75" style="1" customWidth="1"/>
    <col min="1162" max="1162" width="14.125" style="1" customWidth="1"/>
    <col min="1163" max="1163" width="17.625" style="1" customWidth="1"/>
    <col min="1164" max="1164" width="0" style="1" hidden="1" customWidth="1"/>
    <col min="1165" max="1165" width="3.5" style="1" customWidth="1"/>
    <col min="1166" max="1408" width="9" style="1"/>
    <col min="1409" max="1409" width="5.5" style="1" customWidth="1"/>
    <col min="1410" max="1410" width="5" style="1" customWidth="1"/>
    <col min="1411" max="1411" width="7.125" style="1" customWidth="1"/>
    <col min="1412" max="1412" width="10.875" style="1" customWidth="1"/>
    <col min="1413" max="1413" width="10.125" style="1" customWidth="1"/>
    <col min="1414" max="1414" width="10.5" style="1" customWidth="1"/>
    <col min="1415" max="1415" width="6.875" style="1" customWidth="1"/>
    <col min="1416" max="1416" width="6.5" style="1" customWidth="1"/>
    <col min="1417" max="1417" width="13.75" style="1" customWidth="1"/>
    <col min="1418" max="1418" width="14.125" style="1" customWidth="1"/>
    <col min="1419" max="1419" width="17.625" style="1" customWidth="1"/>
    <col min="1420" max="1420" width="0" style="1" hidden="1" customWidth="1"/>
    <col min="1421" max="1421" width="3.5" style="1" customWidth="1"/>
    <col min="1422" max="1664" width="9" style="1"/>
    <col min="1665" max="1665" width="5.5" style="1" customWidth="1"/>
    <col min="1666" max="1666" width="5" style="1" customWidth="1"/>
    <col min="1667" max="1667" width="7.125" style="1" customWidth="1"/>
    <col min="1668" max="1668" width="10.875" style="1" customWidth="1"/>
    <col min="1669" max="1669" width="10.125" style="1" customWidth="1"/>
    <col min="1670" max="1670" width="10.5" style="1" customWidth="1"/>
    <col min="1671" max="1671" width="6.875" style="1" customWidth="1"/>
    <col min="1672" max="1672" width="6.5" style="1" customWidth="1"/>
    <col min="1673" max="1673" width="13.75" style="1" customWidth="1"/>
    <col min="1674" max="1674" width="14.125" style="1" customWidth="1"/>
    <col min="1675" max="1675" width="17.625" style="1" customWidth="1"/>
    <col min="1676" max="1676" width="0" style="1" hidden="1" customWidth="1"/>
    <col min="1677" max="1677" width="3.5" style="1" customWidth="1"/>
    <col min="1678" max="1920" width="9" style="1"/>
    <col min="1921" max="1921" width="5.5" style="1" customWidth="1"/>
    <col min="1922" max="1922" width="5" style="1" customWidth="1"/>
    <col min="1923" max="1923" width="7.125" style="1" customWidth="1"/>
    <col min="1924" max="1924" width="10.875" style="1" customWidth="1"/>
    <col min="1925" max="1925" width="10.125" style="1" customWidth="1"/>
    <col min="1926" max="1926" width="10.5" style="1" customWidth="1"/>
    <col min="1927" max="1927" width="6.875" style="1" customWidth="1"/>
    <col min="1928" max="1928" width="6.5" style="1" customWidth="1"/>
    <col min="1929" max="1929" width="13.75" style="1" customWidth="1"/>
    <col min="1930" max="1930" width="14.125" style="1" customWidth="1"/>
    <col min="1931" max="1931" width="17.625" style="1" customWidth="1"/>
    <col min="1932" max="1932" width="0" style="1" hidden="1" customWidth="1"/>
    <col min="1933" max="1933" width="3.5" style="1" customWidth="1"/>
    <col min="1934" max="2176" width="9" style="1"/>
    <col min="2177" max="2177" width="5.5" style="1" customWidth="1"/>
    <col min="2178" max="2178" width="5" style="1" customWidth="1"/>
    <col min="2179" max="2179" width="7.125" style="1" customWidth="1"/>
    <col min="2180" max="2180" width="10.875" style="1" customWidth="1"/>
    <col min="2181" max="2181" width="10.125" style="1" customWidth="1"/>
    <col min="2182" max="2182" width="10.5" style="1" customWidth="1"/>
    <col min="2183" max="2183" width="6.875" style="1" customWidth="1"/>
    <col min="2184" max="2184" width="6.5" style="1" customWidth="1"/>
    <col min="2185" max="2185" width="13.75" style="1" customWidth="1"/>
    <col min="2186" max="2186" width="14.125" style="1" customWidth="1"/>
    <col min="2187" max="2187" width="17.625" style="1" customWidth="1"/>
    <col min="2188" max="2188" width="0" style="1" hidden="1" customWidth="1"/>
    <col min="2189" max="2189" width="3.5" style="1" customWidth="1"/>
    <col min="2190" max="2432" width="9" style="1"/>
    <col min="2433" max="2433" width="5.5" style="1" customWidth="1"/>
    <col min="2434" max="2434" width="5" style="1" customWidth="1"/>
    <col min="2435" max="2435" width="7.125" style="1" customWidth="1"/>
    <col min="2436" max="2436" width="10.875" style="1" customWidth="1"/>
    <col min="2437" max="2437" width="10.125" style="1" customWidth="1"/>
    <col min="2438" max="2438" width="10.5" style="1" customWidth="1"/>
    <col min="2439" max="2439" width="6.875" style="1" customWidth="1"/>
    <col min="2440" max="2440" width="6.5" style="1" customWidth="1"/>
    <col min="2441" max="2441" width="13.75" style="1" customWidth="1"/>
    <col min="2442" max="2442" width="14.125" style="1" customWidth="1"/>
    <col min="2443" max="2443" width="17.625" style="1" customWidth="1"/>
    <col min="2444" max="2444" width="0" style="1" hidden="1" customWidth="1"/>
    <col min="2445" max="2445" width="3.5" style="1" customWidth="1"/>
    <col min="2446" max="2688" width="9" style="1"/>
    <col min="2689" max="2689" width="5.5" style="1" customWidth="1"/>
    <col min="2690" max="2690" width="5" style="1" customWidth="1"/>
    <col min="2691" max="2691" width="7.125" style="1" customWidth="1"/>
    <col min="2692" max="2692" width="10.875" style="1" customWidth="1"/>
    <col min="2693" max="2693" width="10.125" style="1" customWidth="1"/>
    <col min="2694" max="2694" width="10.5" style="1" customWidth="1"/>
    <col min="2695" max="2695" width="6.875" style="1" customWidth="1"/>
    <col min="2696" max="2696" width="6.5" style="1" customWidth="1"/>
    <col min="2697" max="2697" width="13.75" style="1" customWidth="1"/>
    <col min="2698" max="2698" width="14.125" style="1" customWidth="1"/>
    <col min="2699" max="2699" width="17.625" style="1" customWidth="1"/>
    <col min="2700" max="2700" width="0" style="1" hidden="1" customWidth="1"/>
    <col min="2701" max="2701" width="3.5" style="1" customWidth="1"/>
    <col min="2702" max="2944" width="9" style="1"/>
    <col min="2945" max="2945" width="5.5" style="1" customWidth="1"/>
    <col min="2946" max="2946" width="5" style="1" customWidth="1"/>
    <col min="2947" max="2947" width="7.125" style="1" customWidth="1"/>
    <col min="2948" max="2948" width="10.875" style="1" customWidth="1"/>
    <col min="2949" max="2949" width="10.125" style="1" customWidth="1"/>
    <col min="2950" max="2950" width="10.5" style="1" customWidth="1"/>
    <col min="2951" max="2951" width="6.875" style="1" customWidth="1"/>
    <col min="2952" max="2952" width="6.5" style="1" customWidth="1"/>
    <col min="2953" max="2953" width="13.75" style="1" customWidth="1"/>
    <col min="2954" max="2954" width="14.125" style="1" customWidth="1"/>
    <col min="2955" max="2955" width="17.625" style="1" customWidth="1"/>
    <col min="2956" max="2956" width="0" style="1" hidden="1" customWidth="1"/>
    <col min="2957" max="2957" width="3.5" style="1" customWidth="1"/>
    <col min="2958" max="3200" width="9" style="1"/>
    <col min="3201" max="3201" width="5.5" style="1" customWidth="1"/>
    <col min="3202" max="3202" width="5" style="1" customWidth="1"/>
    <col min="3203" max="3203" width="7.125" style="1" customWidth="1"/>
    <col min="3204" max="3204" width="10.875" style="1" customWidth="1"/>
    <col min="3205" max="3205" width="10.125" style="1" customWidth="1"/>
    <col min="3206" max="3206" width="10.5" style="1" customWidth="1"/>
    <col min="3207" max="3207" width="6.875" style="1" customWidth="1"/>
    <col min="3208" max="3208" width="6.5" style="1" customWidth="1"/>
    <col min="3209" max="3209" width="13.75" style="1" customWidth="1"/>
    <col min="3210" max="3210" width="14.125" style="1" customWidth="1"/>
    <col min="3211" max="3211" width="17.625" style="1" customWidth="1"/>
    <col min="3212" max="3212" width="0" style="1" hidden="1" customWidth="1"/>
    <col min="3213" max="3213" width="3.5" style="1" customWidth="1"/>
    <col min="3214" max="3456" width="9" style="1"/>
    <col min="3457" max="3457" width="5.5" style="1" customWidth="1"/>
    <col min="3458" max="3458" width="5" style="1" customWidth="1"/>
    <col min="3459" max="3459" width="7.125" style="1" customWidth="1"/>
    <col min="3460" max="3460" width="10.875" style="1" customWidth="1"/>
    <col min="3461" max="3461" width="10.125" style="1" customWidth="1"/>
    <col min="3462" max="3462" width="10.5" style="1" customWidth="1"/>
    <col min="3463" max="3463" width="6.875" style="1" customWidth="1"/>
    <col min="3464" max="3464" width="6.5" style="1" customWidth="1"/>
    <col min="3465" max="3465" width="13.75" style="1" customWidth="1"/>
    <col min="3466" max="3466" width="14.125" style="1" customWidth="1"/>
    <col min="3467" max="3467" width="17.625" style="1" customWidth="1"/>
    <col min="3468" max="3468" width="0" style="1" hidden="1" customWidth="1"/>
    <col min="3469" max="3469" width="3.5" style="1" customWidth="1"/>
    <col min="3470" max="3712" width="9" style="1"/>
    <col min="3713" max="3713" width="5.5" style="1" customWidth="1"/>
    <col min="3714" max="3714" width="5" style="1" customWidth="1"/>
    <col min="3715" max="3715" width="7.125" style="1" customWidth="1"/>
    <col min="3716" max="3716" width="10.875" style="1" customWidth="1"/>
    <col min="3717" max="3717" width="10.125" style="1" customWidth="1"/>
    <col min="3718" max="3718" width="10.5" style="1" customWidth="1"/>
    <col min="3719" max="3719" width="6.875" style="1" customWidth="1"/>
    <col min="3720" max="3720" width="6.5" style="1" customWidth="1"/>
    <col min="3721" max="3721" width="13.75" style="1" customWidth="1"/>
    <col min="3722" max="3722" width="14.125" style="1" customWidth="1"/>
    <col min="3723" max="3723" width="17.625" style="1" customWidth="1"/>
    <col min="3724" max="3724" width="0" style="1" hidden="1" customWidth="1"/>
    <col min="3725" max="3725" width="3.5" style="1" customWidth="1"/>
    <col min="3726" max="3968" width="9" style="1"/>
    <col min="3969" max="3969" width="5.5" style="1" customWidth="1"/>
    <col min="3970" max="3970" width="5" style="1" customWidth="1"/>
    <col min="3971" max="3971" width="7.125" style="1" customWidth="1"/>
    <col min="3972" max="3972" width="10.875" style="1" customWidth="1"/>
    <col min="3973" max="3973" width="10.125" style="1" customWidth="1"/>
    <col min="3974" max="3974" width="10.5" style="1" customWidth="1"/>
    <col min="3975" max="3975" width="6.875" style="1" customWidth="1"/>
    <col min="3976" max="3976" width="6.5" style="1" customWidth="1"/>
    <col min="3977" max="3977" width="13.75" style="1" customWidth="1"/>
    <col min="3978" max="3978" width="14.125" style="1" customWidth="1"/>
    <col min="3979" max="3979" width="17.625" style="1" customWidth="1"/>
    <col min="3980" max="3980" width="0" style="1" hidden="1" customWidth="1"/>
    <col min="3981" max="3981" width="3.5" style="1" customWidth="1"/>
    <col min="3982" max="4224" width="9" style="1"/>
    <col min="4225" max="4225" width="5.5" style="1" customWidth="1"/>
    <col min="4226" max="4226" width="5" style="1" customWidth="1"/>
    <col min="4227" max="4227" width="7.125" style="1" customWidth="1"/>
    <col min="4228" max="4228" width="10.875" style="1" customWidth="1"/>
    <col min="4229" max="4229" width="10.125" style="1" customWidth="1"/>
    <col min="4230" max="4230" width="10.5" style="1" customWidth="1"/>
    <col min="4231" max="4231" width="6.875" style="1" customWidth="1"/>
    <col min="4232" max="4232" width="6.5" style="1" customWidth="1"/>
    <col min="4233" max="4233" width="13.75" style="1" customWidth="1"/>
    <col min="4234" max="4234" width="14.125" style="1" customWidth="1"/>
    <col min="4235" max="4235" width="17.625" style="1" customWidth="1"/>
    <col min="4236" max="4236" width="0" style="1" hidden="1" customWidth="1"/>
    <col min="4237" max="4237" width="3.5" style="1" customWidth="1"/>
    <col min="4238" max="4480" width="9" style="1"/>
    <col min="4481" max="4481" width="5.5" style="1" customWidth="1"/>
    <col min="4482" max="4482" width="5" style="1" customWidth="1"/>
    <col min="4483" max="4483" width="7.125" style="1" customWidth="1"/>
    <col min="4484" max="4484" width="10.875" style="1" customWidth="1"/>
    <col min="4485" max="4485" width="10.125" style="1" customWidth="1"/>
    <col min="4486" max="4486" width="10.5" style="1" customWidth="1"/>
    <col min="4487" max="4487" width="6.875" style="1" customWidth="1"/>
    <col min="4488" max="4488" width="6.5" style="1" customWidth="1"/>
    <col min="4489" max="4489" width="13.75" style="1" customWidth="1"/>
    <col min="4490" max="4490" width="14.125" style="1" customWidth="1"/>
    <col min="4491" max="4491" width="17.625" style="1" customWidth="1"/>
    <col min="4492" max="4492" width="0" style="1" hidden="1" customWidth="1"/>
    <col min="4493" max="4493" width="3.5" style="1" customWidth="1"/>
    <col min="4494" max="4736" width="9" style="1"/>
    <col min="4737" max="4737" width="5.5" style="1" customWidth="1"/>
    <col min="4738" max="4738" width="5" style="1" customWidth="1"/>
    <col min="4739" max="4739" width="7.125" style="1" customWidth="1"/>
    <col min="4740" max="4740" width="10.875" style="1" customWidth="1"/>
    <col min="4741" max="4741" width="10.125" style="1" customWidth="1"/>
    <col min="4742" max="4742" width="10.5" style="1" customWidth="1"/>
    <col min="4743" max="4743" width="6.875" style="1" customWidth="1"/>
    <col min="4744" max="4744" width="6.5" style="1" customWidth="1"/>
    <col min="4745" max="4745" width="13.75" style="1" customWidth="1"/>
    <col min="4746" max="4746" width="14.125" style="1" customWidth="1"/>
    <col min="4747" max="4747" width="17.625" style="1" customWidth="1"/>
    <col min="4748" max="4748" width="0" style="1" hidden="1" customWidth="1"/>
    <col min="4749" max="4749" width="3.5" style="1" customWidth="1"/>
    <col min="4750" max="4992" width="9" style="1"/>
    <col min="4993" max="4993" width="5.5" style="1" customWidth="1"/>
    <col min="4994" max="4994" width="5" style="1" customWidth="1"/>
    <col min="4995" max="4995" width="7.125" style="1" customWidth="1"/>
    <col min="4996" max="4996" width="10.875" style="1" customWidth="1"/>
    <col min="4997" max="4997" width="10.125" style="1" customWidth="1"/>
    <col min="4998" max="4998" width="10.5" style="1" customWidth="1"/>
    <col min="4999" max="4999" width="6.875" style="1" customWidth="1"/>
    <col min="5000" max="5000" width="6.5" style="1" customWidth="1"/>
    <col min="5001" max="5001" width="13.75" style="1" customWidth="1"/>
    <col min="5002" max="5002" width="14.125" style="1" customWidth="1"/>
    <col min="5003" max="5003" width="17.625" style="1" customWidth="1"/>
    <col min="5004" max="5004" width="0" style="1" hidden="1" customWidth="1"/>
    <col min="5005" max="5005" width="3.5" style="1" customWidth="1"/>
    <col min="5006" max="5248" width="9" style="1"/>
    <col min="5249" max="5249" width="5.5" style="1" customWidth="1"/>
    <col min="5250" max="5250" width="5" style="1" customWidth="1"/>
    <col min="5251" max="5251" width="7.125" style="1" customWidth="1"/>
    <col min="5252" max="5252" width="10.875" style="1" customWidth="1"/>
    <col min="5253" max="5253" width="10.125" style="1" customWidth="1"/>
    <col min="5254" max="5254" width="10.5" style="1" customWidth="1"/>
    <col min="5255" max="5255" width="6.875" style="1" customWidth="1"/>
    <col min="5256" max="5256" width="6.5" style="1" customWidth="1"/>
    <col min="5257" max="5257" width="13.75" style="1" customWidth="1"/>
    <col min="5258" max="5258" width="14.125" style="1" customWidth="1"/>
    <col min="5259" max="5259" width="17.625" style="1" customWidth="1"/>
    <col min="5260" max="5260" width="0" style="1" hidden="1" customWidth="1"/>
    <col min="5261" max="5261" width="3.5" style="1" customWidth="1"/>
    <col min="5262" max="5504" width="9" style="1"/>
    <col min="5505" max="5505" width="5.5" style="1" customWidth="1"/>
    <col min="5506" max="5506" width="5" style="1" customWidth="1"/>
    <col min="5507" max="5507" width="7.125" style="1" customWidth="1"/>
    <col min="5508" max="5508" width="10.875" style="1" customWidth="1"/>
    <col min="5509" max="5509" width="10.125" style="1" customWidth="1"/>
    <col min="5510" max="5510" width="10.5" style="1" customWidth="1"/>
    <col min="5511" max="5511" width="6.875" style="1" customWidth="1"/>
    <col min="5512" max="5512" width="6.5" style="1" customWidth="1"/>
    <col min="5513" max="5513" width="13.75" style="1" customWidth="1"/>
    <col min="5514" max="5514" width="14.125" style="1" customWidth="1"/>
    <col min="5515" max="5515" width="17.625" style="1" customWidth="1"/>
    <col min="5516" max="5516" width="0" style="1" hidden="1" customWidth="1"/>
    <col min="5517" max="5517" width="3.5" style="1" customWidth="1"/>
    <col min="5518" max="5760" width="9" style="1"/>
    <col min="5761" max="5761" width="5.5" style="1" customWidth="1"/>
    <col min="5762" max="5762" width="5" style="1" customWidth="1"/>
    <col min="5763" max="5763" width="7.125" style="1" customWidth="1"/>
    <col min="5764" max="5764" width="10.875" style="1" customWidth="1"/>
    <col min="5765" max="5765" width="10.125" style="1" customWidth="1"/>
    <col min="5766" max="5766" width="10.5" style="1" customWidth="1"/>
    <col min="5767" max="5767" width="6.875" style="1" customWidth="1"/>
    <col min="5768" max="5768" width="6.5" style="1" customWidth="1"/>
    <col min="5769" max="5769" width="13.75" style="1" customWidth="1"/>
    <col min="5770" max="5770" width="14.125" style="1" customWidth="1"/>
    <col min="5771" max="5771" width="17.625" style="1" customWidth="1"/>
    <col min="5772" max="5772" width="0" style="1" hidden="1" customWidth="1"/>
    <col min="5773" max="5773" width="3.5" style="1" customWidth="1"/>
    <col min="5774" max="6016" width="9" style="1"/>
    <col min="6017" max="6017" width="5.5" style="1" customWidth="1"/>
    <col min="6018" max="6018" width="5" style="1" customWidth="1"/>
    <col min="6019" max="6019" width="7.125" style="1" customWidth="1"/>
    <col min="6020" max="6020" width="10.875" style="1" customWidth="1"/>
    <col min="6021" max="6021" width="10.125" style="1" customWidth="1"/>
    <col min="6022" max="6022" width="10.5" style="1" customWidth="1"/>
    <col min="6023" max="6023" width="6.875" style="1" customWidth="1"/>
    <col min="6024" max="6024" width="6.5" style="1" customWidth="1"/>
    <col min="6025" max="6025" width="13.75" style="1" customWidth="1"/>
    <col min="6026" max="6026" width="14.125" style="1" customWidth="1"/>
    <col min="6027" max="6027" width="17.625" style="1" customWidth="1"/>
    <col min="6028" max="6028" width="0" style="1" hidden="1" customWidth="1"/>
    <col min="6029" max="6029" width="3.5" style="1" customWidth="1"/>
    <col min="6030" max="6272" width="9" style="1"/>
    <col min="6273" max="6273" width="5.5" style="1" customWidth="1"/>
    <col min="6274" max="6274" width="5" style="1" customWidth="1"/>
    <col min="6275" max="6275" width="7.125" style="1" customWidth="1"/>
    <col min="6276" max="6276" width="10.875" style="1" customWidth="1"/>
    <col min="6277" max="6277" width="10.125" style="1" customWidth="1"/>
    <col min="6278" max="6278" width="10.5" style="1" customWidth="1"/>
    <col min="6279" max="6279" width="6.875" style="1" customWidth="1"/>
    <col min="6280" max="6280" width="6.5" style="1" customWidth="1"/>
    <col min="6281" max="6281" width="13.75" style="1" customWidth="1"/>
    <col min="6282" max="6282" width="14.125" style="1" customWidth="1"/>
    <col min="6283" max="6283" width="17.625" style="1" customWidth="1"/>
    <col min="6284" max="6284" width="0" style="1" hidden="1" customWidth="1"/>
    <col min="6285" max="6285" width="3.5" style="1" customWidth="1"/>
    <col min="6286" max="6528" width="9" style="1"/>
    <col min="6529" max="6529" width="5.5" style="1" customWidth="1"/>
    <col min="6530" max="6530" width="5" style="1" customWidth="1"/>
    <col min="6531" max="6531" width="7.125" style="1" customWidth="1"/>
    <col min="6532" max="6532" width="10.875" style="1" customWidth="1"/>
    <col min="6533" max="6533" width="10.125" style="1" customWidth="1"/>
    <col min="6534" max="6534" width="10.5" style="1" customWidth="1"/>
    <col min="6535" max="6535" width="6.875" style="1" customWidth="1"/>
    <col min="6536" max="6536" width="6.5" style="1" customWidth="1"/>
    <col min="6537" max="6537" width="13.75" style="1" customWidth="1"/>
    <col min="6538" max="6538" width="14.125" style="1" customWidth="1"/>
    <col min="6539" max="6539" width="17.625" style="1" customWidth="1"/>
    <col min="6540" max="6540" width="0" style="1" hidden="1" customWidth="1"/>
    <col min="6541" max="6541" width="3.5" style="1" customWidth="1"/>
    <col min="6542" max="6784" width="9" style="1"/>
    <col min="6785" max="6785" width="5.5" style="1" customWidth="1"/>
    <col min="6786" max="6786" width="5" style="1" customWidth="1"/>
    <col min="6787" max="6787" width="7.125" style="1" customWidth="1"/>
    <col min="6788" max="6788" width="10.875" style="1" customWidth="1"/>
    <col min="6789" max="6789" width="10.125" style="1" customWidth="1"/>
    <col min="6790" max="6790" width="10.5" style="1" customWidth="1"/>
    <col min="6791" max="6791" width="6.875" style="1" customWidth="1"/>
    <col min="6792" max="6792" width="6.5" style="1" customWidth="1"/>
    <col min="6793" max="6793" width="13.75" style="1" customWidth="1"/>
    <col min="6794" max="6794" width="14.125" style="1" customWidth="1"/>
    <col min="6795" max="6795" width="17.625" style="1" customWidth="1"/>
    <col min="6796" max="6796" width="0" style="1" hidden="1" customWidth="1"/>
    <col min="6797" max="6797" width="3.5" style="1" customWidth="1"/>
    <col min="6798" max="7040" width="9" style="1"/>
    <col min="7041" max="7041" width="5.5" style="1" customWidth="1"/>
    <col min="7042" max="7042" width="5" style="1" customWidth="1"/>
    <col min="7043" max="7043" width="7.125" style="1" customWidth="1"/>
    <col min="7044" max="7044" width="10.875" style="1" customWidth="1"/>
    <col min="7045" max="7045" width="10.125" style="1" customWidth="1"/>
    <col min="7046" max="7046" width="10.5" style="1" customWidth="1"/>
    <col min="7047" max="7047" width="6.875" style="1" customWidth="1"/>
    <col min="7048" max="7048" width="6.5" style="1" customWidth="1"/>
    <col min="7049" max="7049" width="13.75" style="1" customWidth="1"/>
    <col min="7050" max="7050" width="14.125" style="1" customWidth="1"/>
    <col min="7051" max="7051" width="17.625" style="1" customWidth="1"/>
    <col min="7052" max="7052" width="0" style="1" hidden="1" customWidth="1"/>
    <col min="7053" max="7053" width="3.5" style="1" customWidth="1"/>
    <col min="7054" max="7296" width="9" style="1"/>
    <col min="7297" max="7297" width="5.5" style="1" customWidth="1"/>
    <col min="7298" max="7298" width="5" style="1" customWidth="1"/>
    <col min="7299" max="7299" width="7.125" style="1" customWidth="1"/>
    <col min="7300" max="7300" width="10.875" style="1" customWidth="1"/>
    <col min="7301" max="7301" width="10.125" style="1" customWidth="1"/>
    <col min="7302" max="7302" width="10.5" style="1" customWidth="1"/>
    <col min="7303" max="7303" width="6.875" style="1" customWidth="1"/>
    <col min="7304" max="7304" width="6.5" style="1" customWidth="1"/>
    <col min="7305" max="7305" width="13.75" style="1" customWidth="1"/>
    <col min="7306" max="7306" width="14.125" style="1" customWidth="1"/>
    <col min="7307" max="7307" width="17.625" style="1" customWidth="1"/>
    <col min="7308" max="7308" width="0" style="1" hidden="1" customWidth="1"/>
    <col min="7309" max="7309" width="3.5" style="1" customWidth="1"/>
    <col min="7310" max="7552" width="9" style="1"/>
    <col min="7553" max="7553" width="5.5" style="1" customWidth="1"/>
    <col min="7554" max="7554" width="5" style="1" customWidth="1"/>
    <col min="7555" max="7555" width="7.125" style="1" customWidth="1"/>
    <col min="7556" max="7556" width="10.875" style="1" customWidth="1"/>
    <col min="7557" max="7557" width="10.125" style="1" customWidth="1"/>
    <col min="7558" max="7558" width="10.5" style="1" customWidth="1"/>
    <col min="7559" max="7559" width="6.875" style="1" customWidth="1"/>
    <col min="7560" max="7560" width="6.5" style="1" customWidth="1"/>
    <col min="7561" max="7561" width="13.75" style="1" customWidth="1"/>
    <col min="7562" max="7562" width="14.125" style="1" customWidth="1"/>
    <col min="7563" max="7563" width="17.625" style="1" customWidth="1"/>
    <col min="7564" max="7564" width="0" style="1" hidden="1" customWidth="1"/>
    <col min="7565" max="7565" width="3.5" style="1" customWidth="1"/>
    <col min="7566" max="7808" width="9" style="1"/>
    <col min="7809" max="7809" width="5.5" style="1" customWidth="1"/>
    <col min="7810" max="7810" width="5" style="1" customWidth="1"/>
    <col min="7811" max="7811" width="7.125" style="1" customWidth="1"/>
    <col min="7812" max="7812" width="10.875" style="1" customWidth="1"/>
    <col min="7813" max="7813" width="10.125" style="1" customWidth="1"/>
    <col min="7814" max="7814" width="10.5" style="1" customWidth="1"/>
    <col min="7815" max="7815" width="6.875" style="1" customWidth="1"/>
    <col min="7816" max="7816" width="6.5" style="1" customWidth="1"/>
    <col min="7817" max="7817" width="13.75" style="1" customWidth="1"/>
    <col min="7818" max="7818" width="14.125" style="1" customWidth="1"/>
    <col min="7819" max="7819" width="17.625" style="1" customWidth="1"/>
    <col min="7820" max="7820" width="0" style="1" hidden="1" customWidth="1"/>
    <col min="7821" max="7821" width="3.5" style="1" customWidth="1"/>
    <col min="7822" max="8064" width="9" style="1"/>
    <col min="8065" max="8065" width="5.5" style="1" customWidth="1"/>
    <col min="8066" max="8066" width="5" style="1" customWidth="1"/>
    <col min="8067" max="8067" width="7.125" style="1" customWidth="1"/>
    <col min="8068" max="8068" width="10.875" style="1" customWidth="1"/>
    <col min="8069" max="8069" width="10.125" style="1" customWidth="1"/>
    <col min="8070" max="8070" width="10.5" style="1" customWidth="1"/>
    <col min="8071" max="8071" width="6.875" style="1" customWidth="1"/>
    <col min="8072" max="8072" width="6.5" style="1" customWidth="1"/>
    <col min="8073" max="8073" width="13.75" style="1" customWidth="1"/>
    <col min="8074" max="8074" width="14.125" style="1" customWidth="1"/>
    <col min="8075" max="8075" width="17.625" style="1" customWidth="1"/>
    <col min="8076" max="8076" width="0" style="1" hidden="1" customWidth="1"/>
    <col min="8077" max="8077" width="3.5" style="1" customWidth="1"/>
    <col min="8078" max="8320" width="9" style="1"/>
    <col min="8321" max="8321" width="5.5" style="1" customWidth="1"/>
    <col min="8322" max="8322" width="5" style="1" customWidth="1"/>
    <col min="8323" max="8323" width="7.125" style="1" customWidth="1"/>
    <col min="8324" max="8324" width="10.875" style="1" customWidth="1"/>
    <col min="8325" max="8325" width="10.125" style="1" customWidth="1"/>
    <col min="8326" max="8326" width="10.5" style="1" customWidth="1"/>
    <col min="8327" max="8327" width="6.875" style="1" customWidth="1"/>
    <col min="8328" max="8328" width="6.5" style="1" customWidth="1"/>
    <col min="8329" max="8329" width="13.75" style="1" customWidth="1"/>
    <col min="8330" max="8330" width="14.125" style="1" customWidth="1"/>
    <col min="8331" max="8331" width="17.625" style="1" customWidth="1"/>
    <col min="8332" max="8332" width="0" style="1" hidden="1" customWidth="1"/>
    <col min="8333" max="8333" width="3.5" style="1" customWidth="1"/>
    <col min="8334" max="8576" width="9" style="1"/>
    <col min="8577" max="8577" width="5.5" style="1" customWidth="1"/>
    <col min="8578" max="8578" width="5" style="1" customWidth="1"/>
    <col min="8579" max="8579" width="7.125" style="1" customWidth="1"/>
    <col min="8580" max="8580" width="10.875" style="1" customWidth="1"/>
    <col min="8581" max="8581" width="10.125" style="1" customWidth="1"/>
    <col min="8582" max="8582" width="10.5" style="1" customWidth="1"/>
    <col min="8583" max="8583" width="6.875" style="1" customWidth="1"/>
    <col min="8584" max="8584" width="6.5" style="1" customWidth="1"/>
    <col min="8585" max="8585" width="13.75" style="1" customWidth="1"/>
    <col min="8586" max="8586" width="14.125" style="1" customWidth="1"/>
    <col min="8587" max="8587" width="17.625" style="1" customWidth="1"/>
    <col min="8588" max="8588" width="0" style="1" hidden="1" customWidth="1"/>
    <col min="8589" max="8589" width="3.5" style="1" customWidth="1"/>
    <col min="8590" max="8832" width="9" style="1"/>
    <col min="8833" max="8833" width="5.5" style="1" customWidth="1"/>
    <col min="8834" max="8834" width="5" style="1" customWidth="1"/>
    <col min="8835" max="8835" width="7.125" style="1" customWidth="1"/>
    <col min="8836" max="8836" width="10.875" style="1" customWidth="1"/>
    <col min="8837" max="8837" width="10.125" style="1" customWidth="1"/>
    <col min="8838" max="8838" width="10.5" style="1" customWidth="1"/>
    <col min="8839" max="8839" width="6.875" style="1" customWidth="1"/>
    <col min="8840" max="8840" width="6.5" style="1" customWidth="1"/>
    <col min="8841" max="8841" width="13.75" style="1" customWidth="1"/>
    <col min="8842" max="8842" width="14.125" style="1" customWidth="1"/>
    <col min="8843" max="8843" width="17.625" style="1" customWidth="1"/>
    <col min="8844" max="8844" width="0" style="1" hidden="1" customWidth="1"/>
    <col min="8845" max="8845" width="3.5" style="1" customWidth="1"/>
    <col min="8846" max="9088" width="9" style="1"/>
    <col min="9089" max="9089" width="5.5" style="1" customWidth="1"/>
    <col min="9090" max="9090" width="5" style="1" customWidth="1"/>
    <col min="9091" max="9091" width="7.125" style="1" customWidth="1"/>
    <col min="9092" max="9092" width="10.875" style="1" customWidth="1"/>
    <col min="9093" max="9093" width="10.125" style="1" customWidth="1"/>
    <col min="9094" max="9094" width="10.5" style="1" customWidth="1"/>
    <col min="9095" max="9095" width="6.875" style="1" customWidth="1"/>
    <col min="9096" max="9096" width="6.5" style="1" customWidth="1"/>
    <col min="9097" max="9097" width="13.75" style="1" customWidth="1"/>
    <col min="9098" max="9098" width="14.125" style="1" customWidth="1"/>
    <col min="9099" max="9099" width="17.625" style="1" customWidth="1"/>
    <col min="9100" max="9100" width="0" style="1" hidden="1" customWidth="1"/>
    <col min="9101" max="9101" width="3.5" style="1" customWidth="1"/>
    <col min="9102" max="9344" width="9" style="1"/>
    <col min="9345" max="9345" width="5.5" style="1" customWidth="1"/>
    <col min="9346" max="9346" width="5" style="1" customWidth="1"/>
    <col min="9347" max="9347" width="7.125" style="1" customWidth="1"/>
    <col min="9348" max="9348" width="10.875" style="1" customWidth="1"/>
    <col min="9349" max="9349" width="10.125" style="1" customWidth="1"/>
    <col min="9350" max="9350" width="10.5" style="1" customWidth="1"/>
    <col min="9351" max="9351" width="6.875" style="1" customWidth="1"/>
    <col min="9352" max="9352" width="6.5" style="1" customWidth="1"/>
    <col min="9353" max="9353" width="13.75" style="1" customWidth="1"/>
    <col min="9354" max="9354" width="14.125" style="1" customWidth="1"/>
    <col min="9355" max="9355" width="17.625" style="1" customWidth="1"/>
    <col min="9356" max="9356" width="0" style="1" hidden="1" customWidth="1"/>
    <col min="9357" max="9357" width="3.5" style="1" customWidth="1"/>
    <col min="9358" max="9600" width="9" style="1"/>
    <col min="9601" max="9601" width="5.5" style="1" customWidth="1"/>
    <col min="9602" max="9602" width="5" style="1" customWidth="1"/>
    <col min="9603" max="9603" width="7.125" style="1" customWidth="1"/>
    <col min="9604" max="9604" width="10.875" style="1" customWidth="1"/>
    <col min="9605" max="9605" width="10.125" style="1" customWidth="1"/>
    <col min="9606" max="9606" width="10.5" style="1" customWidth="1"/>
    <col min="9607" max="9607" width="6.875" style="1" customWidth="1"/>
    <col min="9608" max="9608" width="6.5" style="1" customWidth="1"/>
    <col min="9609" max="9609" width="13.75" style="1" customWidth="1"/>
    <col min="9610" max="9610" width="14.125" style="1" customWidth="1"/>
    <col min="9611" max="9611" width="17.625" style="1" customWidth="1"/>
    <col min="9612" max="9612" width="0" style="1" hidden="1" customWidth="1"/>
    <col min="9613" max="9613" width="3.5" style="1" customWidth="1"/>
    <col min="9614" max="9856" width="9" style="1"/>
    <col min="9857" max="9857" width="5.5" style="1" customWidth="1"/>
    <col min="9858" max="9858" width="5" style="1" customWidth="1"/>
    <col min="9859" max="9859" width="7.125" style="1" customWidth="1"/>
    <col min="9860" max="9860" width="10.875" style="1" customWidth="1"/>
    <col min="9861" max="9861" width="10.125" style="1" customWidth="1"/>
    <col min="9862" max="9862" width="10.5" style="1" customWidth="1"/>
    <col min="9863" max="9863" width="6.875" style="1" customWidth="1"/>
    <col min="9864" max="9864" width="6.5" style="1" customWidth="1"/>
    <col min="9865" max="9865" width="13.75" style="1" customWidth="1"/>
    <col min="9866" max="9866" width="14.125" style="1" customWidth="1"/>
    <col min="9867" max="9867" width="17.625" style="1" customWidth="1"/>
    <col min="9868" max="9868" width="0" style="1" hidden="1" customWidth="1"/>
    <col min="9869" max="9869" width="3.5" style="1" customWidth="1"/>
    <col min="9870" max="10112" width="9" style="1"/>
    <col min="10113" max="10113" width="5.5" style="1" customWidth="1"/>
    <col min="10114" max="10114" width="5" style="1" customWidth="1"/>
    <col min="10115" max="10115" width="7.125" style="1" customWidth="1"/>
    <col min="10116" max="10116" width="10.875" style="1" customWidth="1"/>
    <col min="10117" max="10117" width="10.125" style="1" customWidth="1"/>
    <col min="10118" max="10118" width="10.5" style="1" customWidth="1"/>
    <col min="10119" max="10119" width="6.875" style="1" customWidth="1"/>
    <col min="10120" max="10120" width="6.5" style="1" customWidth="1"/>
    <col min="10121" max="10121" width="13.75" style="1" customWidth="1"/>
    <col min="10122" max="10122" width="14.125" style="1" customWidth="1"/>
    <col min="10123" max="10123" width="17.625" style="1" customWidth="1"/>
    <col min="10124" max="10124" width="0" style="1" hidden="1" customWidth="1"/>
    <col min="10125" max="10125" width="3.5" style="1" customWidth="1"/>
    <col min="10126" max="10368" width="9" style="1"/>
    <col min="10369" max="10369" width="5.5" style="1" customWidth="1"/>
    <col min="10370" max="10370" width="5" style="1" customWidth="1"/>
    <col min="10371" max="10371" width="7.125" style="1" customWidth="1"/>
    <col min="10372" max="10372" width="10.875" style="1" customWidth="1"/>
    <col min="10373" max="10373" width="10.125" style="1" customWidth="1"/>
    <col min="10374" max="10374" width="10.5" style="1" customWidth="1"/>
    <col min="10375" max="10375" width="6.875" style="1" customWidth="1"/>
    <col min="10376" max="10376" width="6.5" style="1" customWidth="1"/>
    <col min="10377" max="10377" width="13.75" style="1" customWidth="1"/>
    <col min="10378" max="10378" width="14.125" style="1" customWidth="1"/>
    <col min="10379" max="10379" width="17.625" style="1" customWidth="1"/>
    <col min="10380" max="10380" width="0" style="1" hidden="1" customWidth="1"/>
    <col min="10381" max="10381" width="3.5" style="1" customWidth="1"/>
    <col min="10382" max="10624" width="9" style="1"/>
    <col min="10625" max="10625" width="5.5" style="1" customWidth="1"/>
    <col min="10626" max="10626" width="5" style="1" customWidth="1"/>
    <col min="10627" max="10627" width="7.125" style="1" customWidth="1"/>
    <col min="10628" max="10628" width="10.875" style="1" customWidth="1"/>
    <col min="10629" max="10629" width="10.125" style="1" customWidth="1"/>
    <col min="10630" max="10630" width="10.5" style="1" customWidth="1"/>
    <col min="10631" max="10631" width="6.875" style="1" customWidth="1"/>
    <col min="10632" max="10632" width="6.5" style="1" customWidth="1"/>
    <col min="10633" max="10633" width="13.75" style="1" customWidth="1"/>
    <col min="10634" max="10634" width="14.125" style="1" customWidth="1"/>
    <col min="10635" max="10635" width="17.625" style="1" customWidth="1"/>
    <col min="10636" max="10636" width="0" style="1" hidden="1" customWidth="1"/>
    <col min="10637" max="10637" width="3.5" style="1" customWidth="1"/>
    <col min="10638" max="10880" width="9" style="1"/>
    <col min="10881" max="10881" width="5.5" style="1" customWidth="1"/>
    <col min="10882" max="10882" width="5" style="1" customWidth="1"/>
    <col min="10883" max="10883" width="7.125" style="1" customWidth="1"/>
    <col min="10884" max="10884" width="10.875" style="1" customWidth="1"/>
    <col min="10885" max="10885" width="10.125" style="1" customWidth="1"/>
    <col min="10886" max="10886" width="10.5" style="1" customWidth="1"/>
    <col min="10887" max="10887" width="6.875" style="1" customWidth="1"/>
    <col min="10888" max="10888" width="6.5" style="1" customWidth="1"/>
    <col min="10889" max="10889" width="13.75" style="1" customWidth="1"/>
    <col min="10890" max="10890" width="14.125" style="1" customWidth="1"/>
    <col min="10891" max="10891" width="17.625" style="1" customWidth="1"/>
    <col min="10892" max="10892" width="0" style="1" hidden="1" customWidth="1"/>
    <col min="10893" max="10893" width="3.5" style="1" customWidth="1"/>
    <col min="10894" max="11136" width="9" style="1"/>
    <col min="11137" max="11137" width="5.5" style="1" customWidth="1"/>
    <col min="11138" max="11138" width="5" style="1" customWidth="1"/>
    <col min="11139" max="11139" width="7.125" style="1" customWidth="1"/>
    <col min="11140" max="11140" width="10.875" style="1" customWidth="1"/>
    <col min="11141" max="11141" width="10.125" style="1" customWidth="1"/>
    <col min="11142" max="11142" width="10.5" style="1" customWidth="1"/>
    <col min="11143" max="11143" width="6.875" style="1" customWidth="1"/>
    <col min="11144" max="11144" width="6.5" style="1" customWidth="1"/>
    <col min="11145" max="11145" width="13.75" style="1" customWidth="1"/>
    <col min="11146" max="11146" width="14.125" style="1" customWidth="1"/>
    <col min="11147" max="11147" width="17.625" style="1" customWidth="1"/>
    <col min="11148" max="11148" width="0" style="1" hidden="1" customWidth="1"/>
    <col min="11149" max="11149" width="3.5" style="1" customWidth="1"/>
    <col min="11150" max="11392" width="9" style="1"/>
    <col min="11393" max="11393" width="5.5" style="1" customWidth="1"/>
    <col min="11394" max="11394" width="5" style="1" customWidth="1"/>
    <col min="11395" max="11395" width="7.125" style="1" customWidth="1"/>
    <col min="11396" max="11396" width="10.875" style="1" customWidth="1"/>
    <col min="11397" max="11397" width="10.125" style="1" customWidth="1"/>
    <col min="11398" max="11398" width="10.5" style="1" customWidth="1"/>
    <col min="11399" max="11399" width="6.875" style="1" customWidth="1"/>
    <col min="11400" max="11400" width="6.5" style="1" customWidth="1"/>
    <col min="11401" max="11401" width="13.75" style="1" customWidth="1"/>
    <col min="11402" max="11402" width="14.125" style="1" customWidth="1"/>
    <col min="11403" max="11403" width="17.625" style="1" customWidth="1"/>
    <col min="11404" max="11404" width="0" style="1" hidden="1" customWidth="1"/>
    <col min="11405" max="11405" width="3.5" style="1" customWidth="1"/>
    <col min="11406" max="11648" width="9" style="1"/>
    <col min="11649" max="11649" width="5.5" style="1" customWidth="1"/>
    <col min="11650" max="11650" width="5" style="1" customWidth="1"/>
    <col min="11651" max="11651" width="7.125" style="1" customWidth="1"/>
    <col min="11652" max="11652" width="10.875" style="1" customWidth="1"/>
    <col min="11653" max="11653" width="10.125" style="1" customWidth="1"/>
    <col min="11654" max="11654" width="10.5" style="1" customWidth="1"/>
    <col min="11655" max="11655" width="6.875" style="1" customWidth="1"/>
    <col min="11656" max="11656" width="6.5" style="1" customWidth="1"/>
    <col min="11657" max="11657" width="13.75" style="1" customWidth="1"/>
    <col min="11658" max="11658" width="14.125" style="1" customWidth="1"/>
    <col min="11659" max="11659" width="17.625" style="1" customWidth="1"/>
    <col min="11660" max="11660" width="0" style="1" hidden="1" customWidth="1"/>
    <col min="11661" max="11661" width="3.5" style="1" customWidth="1"/>
    <col min="11662" max="11904" width="9" style="1"/>
    <col min="11905" max="11905" width="5.5" style="1" customWidth="1"/>
    <col min="11906" max="11906" width="5" style="1" customWidth="1"/>
    <col min="11907" max="11907" width="7.125" style="1" customWidth="1"/>
    <col min="11908" max="11908" width="10.875" style="1" customWidth="1"/>
    <col min="11909" max="11909" width="10.125" style="1" customWidth="1"/>
    <col min="11910" max="11910" width="10.5" style="1" customWidth="1"/>
    <col min="11911" max="11911" width="6.875" style="1" customWidth="1"/>
    <col min="11912" max="11912" width="6.5" style="1" customWidth="1"/>
    <col min="11913" max="11913" width="13.75" style="1" customWidth="1"/>
    <col min="11914" max="11914" width="14.125" style="1" customWidth="1"/>
    <col min="11915" max="11915" width="17.625" style="1" customWidth="1"/>
    <col min="11916" max="11916" width="0" style="1" hidden="1" customWidth="1"/>
    <col min="11917" max="11917" width="3.5" style="1" customWidth="1"/>
    <col min="11918" max="12160" width="9" style="1"/>
    <col min="12161" max="12161" width="5.5" style="1" customWidth="1"/>
    <col min="12162" max="12162" width="5" style="1" customWidth="1"/>
    <col min="12163" max="12163" width="7.125" style="1" customWidth="1"/>
    <col min="12164" max="12164" width="10.875" style="1" customWidth="1"/>
    <col min="12165" max="12165" width="10.125" style="1" customWidth="1"/>
    <col min="12166" max="12166" width="10.5" style="1" customWidth="1"/>
    <col min="12167" max="12167" width="6.875" style="1" customWidth="1"/>
    <col min="12168" max="12168" width="6.5" style="1" customWidth="1"/>
    <col min="12169" max="12169" width="13.75" style="1" customWidth="1"/>
    <col min="12170" max="12170" width="14.125" style="1" customWidth="1"/>
    <col min="12171" max="12171" width="17.625" style="1" customWidth="1"/>
    <col min="12172" max="12172" width="0" style="1" hidden="1" customWidth="1"/>
    <col min="12173" max="12173" width="3.5" style="1" customWidth="1"/>
    <col min="12174" max="12416" width="9" style="1"/>
    <col min="12417" max="12417" width="5.5" style="1" customWidth="1"/>
    <col min="12418" max="12418" width="5" style="1" customWidth="1"/>
    <col min="12419" max="12419" width="7.125" style="1" customWidth="1"/>
    <col min="12420" max="12420" width="10.875" style="1" customWidth="1"/>
    <col min="12421" max="12421" width="10.125" style="1" customWidth="1"/>
    <col min="12422" max="12422" width="10.5" style="1" customWidth="1"/>
    <col min="12423" max="12423" width="6.875" style="1" customWidth="1"/>
    <col min="12424" max="12424" width="6.5" style="1" customWidth="1"/>
    <col min="12425" max="12425" width="13.75" style="1" customWidth="1"/>
    <col min="12426" max="12426" width="14.125" style="1" customWidth="1"/>
    <col min="12427" max="12427" width="17.625" style="1" customWidth="1"/>
    <col min="12428" max="12428" width="0" style="1" hidden="1" customWidth="1"/>
    <col min="12429" max="12429" width="3.5" style="1" customWidth="1"/>
    <col min="12430" max="12672" width="9" style="1"/>
    <col min="12673" max="12673" width="5.5" style="1" customWidth="1"/>
    <col min="12674" max="12674" width="5" style="1" customWidth="1"/>
    <col min="12675" max="12675" width="7.125" style="1" customWidth="1"/>
    <col min="12676" max="12676" width="10.875" style="1" customWidth="1"/>
    <col min="12677" max="12677" width="10.125" style="1" customWidth="1"/>
    <col min="12678" max="12678" width="10.5" style="1" customWidth="1"/>
    <col min="12679" max="12679" width="6.875" style="1" customWidth="1"/>
    <col min="12680" max="12680" width="6.5" style="1" customWidth="1"/>
    <col min="12681" max="12681" width="13.75" style="1" customWidth="1"/>
    <col min="12682" max="12682" width="14.125" style="1" customWidth="1"/>
    <col min="12683" max="12683" width="17.625" style="1" customWidth="1"/>
    <col min="12684" max="12684" width="0" style="1" hidden="1" customWidth="1"/>
    <col min="12685" max="12685" width="3.5" style="1" customWidth="1"/>
    <col min="12686" max="12928" width="9" style="1"/>
    <col min="12929" max="12929" width="5.5" style="1" customWidth="1"/>
    <col min="12930" max="12930" width="5" style="1" customWidth="1"/>
    <col min="12931" max="12931" width="7.125" style="1" customWidth="1"/>
    <col min="12932" max="12932" width="10.875" style="1" customWidth="1"/>
    <col min="12933" max="12933" width="10.125" style="1" customWidth="1"/>
    <col min="12934" max="12934" width="10.5" style="1" customWidth="1"/>
    <col min="12935" max="12935" width="6.875" style="1" customWidth="1"/>
    <col min="12936" max="12936" width="6.5" style="1" customWidth="1"/>
    <col min="12937" max="12937" width="13.75" style="1" customWidth="1"/>
    <col min="12938" max="12938" width="14.125" style="1" customWidth="1"/>
    <col min="12939" max="12939" width="17.625" style="1" customWidth="1"/>
    <col min="12940" max="12940" width="0" style="1" hidden="1" customWidth="1"/>
    <col min="12941" max="12941" width="3.5" style="1" customWidth="1"/>
    <col min="12942" max="13184" width="9" style="1"/>
    <col min="13185" max="13185" width="5.5" style="1" customWidth="1"/>
    <col min="13186" max="13186" width="5" style="1" customWidth="1"/>
    <col min="13187" max="13187" width="7.125" style="1" customWidth="1"/>
    <col min="13188" max="13188" width="10.875" style="1" customWidth="1"/>
    <col min="13189" max="13189" width="10.125" style="1" customWidth="1"/>
    <col min="13190" max="13190" width="10.5" style="1" customWidth="1"/>
    <col min="13191" max="13191" width="6.875" style="1" customWidth="1"/>
    <col min="13192" max="13192" width="6.5" style="1" customWidth="1"/>
    <col min="13193" max="13193" width="13.75" style="1" customWidth="1"/>
    <col min="13194" max="13194" width="14.125" style="1" customWidth="1"/>
    <col min="13195" max="13195" width="17.625" style="1" customWidth="1"/>
    <col min="13196" max="13196" width="0" style="1" hidden="1" customWidth="1"/>
    <col min="13197" max="13197" width="3.5" style="1" customWidth="1"/>
    <col min="13198" max="13440" width="9" style="1"/>
    <col min="13441" max="13441" width="5.5" style="1" customWidth="1"/>
    <col min="13442" max="13442" width="5" style="1" customWidth="1"/>
    <col min="13443" max="13443" width="7.125" style="1" customWidth="1"/>
    <col min="13444" max="13444" width="10.875" style="1" customWidth="1"/>
    <col min="13445" max="13445" width="10.125" style="1" customWidth="1"/>
    <col min="13446" max="13446" width="10.5" style="1" customWidth="1"/>
    <col min="13447" max="13447" width="6.875" style="1" customWidth="1"/>
    <col min="13448" max="13448" width="6.5" style="1" customWidth="1"/>
    <col min="13449" max="13449" width="13.75" style="1" customWidth="1"/>
    <col min="13450" max="13450" width="14.125" style="1" customWidth="1"/>
    <col min="13451" max="13451" width="17.625" style="1" customWidth="1"/>
    <col min="13452" max="13452" width="0" style="1" hidden="1" customWidth="1"/>
    <col min="13453" max="13453" width="3.5" style="1" customWidth="1"/>
    <col min="13454" max="13696" width="9" style="1"/>
    <col min="13697" max="13697" width="5.5" style="1" customWidth="1"/>
    <col min="13698" max="13698" width="5" style="1" customWidth="1"/>
    <col min="13699" max="13699" width="7.125" style="1" customWidth="1"/>
    <col min="13700" max="13700" width="10.875" style="1" customWidth="1"/>
    <col min="13701" max="13701" width="10.125" style="1" customWidth="1"/>
    <col min="13702" max="13702" width="10.5" style="1" customWidth="1"/>
    <col min="13703" max="13703" width="6.875" style="1" customWidth="1"/>
    <col min="13704" max="13704" width="6.5" style="1" customWidth="1"/>
    <col min="13705" max="13705" width="13.75" style="1" customWidth="1"/>
    <col min="13706" max="13706" width="14.125" style="1" customWidth="1"/>
    <col min="13707" max="13707" width="17.625" style="1" customWidth="1"/>
    <col min="13708" max="13708" width="0" style="1" hidden="1" customWidth="1"/>
    <col min="13709" max="13709" width="3.5" style="1" customWidth="1"/>
    <col min="13710" max="13952" width="9" style="1"/>
    <col min="13953" max="13953" width="5.5" style="1" customWidth="1"/>
    <col min="13954" max="13954" width="5" style="1" customWidth="1"/>
    <col min="13955" max="13955" width="7.125" style="1" customWidth="1"/>
    <col min="13956" max="13956" width="10.875" style="1" customWidth="1"/>
    <col min="13957" max="13957" width="10.125" style="1" customWidth="1"/>
    <col min="13958" max="13958" width="10.5" style="1" customWidth="1"/>
    <col min="13959" max="13959" width="6.875" style="1" customWidth="1"/>
    <col min="13960" max="13960" width="6.5" style="1" customWidth="1"/>
    <col min="13961" max="13961" width="13.75" style="1" customWidth="1"/>
    <col min="13962" max="13962" width="14.125" style="1" customWidth="1"/>
    <col min="13963" max="13963" width="17.625" style="1" customWidth="1"/>
    <col min="13964" max="13964" width="0" style="1" hidden="1" customWidth="1"/>
    <col min="13965" max="13965" width="3.5" style="1" customWidth="1"/>
    <col min="13966" max="14208" width="9" style="1"/>
    <col min="14209" max="14209" width="5.5" style="1" customWidth="1"/>
    <col min="14210" max="14210" width="5" style="1" customWidth="1"/>
    <col min="14211" max="14211" width="7.125" style="1" customWidth="1"/>
    <col min="14212" max="14212" width="10.875" style="1" customWidth="1"/>
    <col min="14213" max="14213" width="10.125" style="1" customWidth="1"/>
    <col min="14214" max="14214" width="10.5" style="1" customWidth="1"/>
    <col min="14215" max="14215" width="6.875" style="1" customWidth="1"/>
    <col min="14216" max="14216" width="6.5" style="1" customWidth="1"/>
    <col min="14217" max="14217" width="13.75" style="1" customWidth="1"/>
    <col min="14218" max="14218" width="14.125" style="1" customWidth="1"/>
    <col min="14219" max="14219" width="17.625" style="1" customWidth="1"/>
    <col min="14220" max="14220" width="0" style="1" hidden="1" customWidth="1"/>
    <col min="14221" max="14221" width="3.5" style="1" customWidth="1"/>
    <col min="14222" max="14464" width="9" style="1"/>
    <col min="14465" max="14465" width="5.5" style="1" customWidth="1"/>
    <col min="14466" max="14466" width="5" style="1" customWidth="1"/>
    <col min="14467" max="14467" width="7.125" style="1" customWidth="1"/>
    <col min="14468" max="14468" width="10.875" style="1" customWidth="1"/>
    <col min="14469" max="14469" width="10.125" style="1" customWidth="1"/>
    <col min="14470" max="14470" width="10.5" style="1" customWidth="1"/>
    <col min="14471" max="14471" width="6.875" style="1" customWidth="1"/>
    <col min="14472" max="14472" width="6.5" style="1" customWidth="1"/>
    <col min="14473" max="14473" width="13.75" style="1" customWidth="1"/>
    <col min="14474" max="14474" width="14.125" style="1" customWidth="1"/>
    <col min="14475" max="14475" width="17.625" style="1" customWidth="1"/>
    <col min="14476" max="14476" width="0" style="1" hidden="1" customWidth="1"/>
    <col min="14477" max="14477" width="3.5" style="1" customWidth="1"/>
    <col min="14478" max="14720" width="9" style="1"/>
    <col min="14721" max="14721" width="5.5" style="1" customWidth="1"/>
    <col min="14722" max="14722" width="5" style="1" customWidth="1"/>
    <col min="14723" max="14723" width="7.125" style="1" customWidth="1"/>
    <col min="14724" max="14724" width="10.875" style="1" customWidth="1"/>
    <col min="14725" max="14725" width="10.125" style="1" customWidth="1"/>
    <col min="14726" max="14726" width="10.5" style="1" customWidth="1"/>
    <col min="14727" max="14727" width="6.875" style="1" customWidth="1"/>
    <col min="14728" max="14728" width="6.5" style="1" customWidth="1"/>
    <col min="14729" max="14729" width="13.75" style="1" customWidth="1"/>
    <col min="14730" max="14730" width="14.125" style="1" customWidth="1"/>
    <col min="14731" max="14731" width="17.625" style="1" customWidth="1"/>
    <col min="14732" max="14732" width="0" style="1" hidden="1" customWidth="1"/>
    <col min="14733" max="14733" width="3.5" style="1" customWidth="1"/>
    <col min="14734" max="14976" width="9" style="1"/>
    <col min="14977" max="14977" width="5.5" style="1" customWidth="1"/>
    <col min="14978" max="14978" width="5" style="1" customWidth="1"/>
    <col min="14979" max="14979" width="7.125" style="1" customWidth="1"/>
    <col min="14980" max="14980" width="10.875" style="1" customWidth="1"/>
    <col min="14981" max="14981" width="10.125" style="1" customWidth="1"/>
    <col min="14982" max="14982" width="10.5" style="1" customWidth="1"/>
    <col min="14983" max="14983" width="6.875" style="1" customWidth="1"/>
    <col min="14984" max="14984" width="6.5" style="1" customWidth="1"/>
    <col min="14985" max="14985" width="13.75" style="1" customWidth="1"/>
    <col min="14986" max="14986" width="14.125" style="1" customWidth="1"/>
    <col min="14987" max="14987" width="17.625" style="1" customWidth="1"/>
    <col min="14988" max="14988" width="0" style="1" hidden="1" customWidth="1"/>
    <col min="14989" max="14989" width="3.5" style="1" customWidth="1"/>
    <col min="14990" max="15232" width="9" style="1"/>
    <col min="15233" max="15233" width="5.5" style="1" customWidth="1"/>
    <col min="15234" max="15234" width="5" style="1" customWidth="1"/>
    <col min="15235" max="15235" width="7.125" style="1" customWidth="1"/>
    <col min="15236" max="15236" width="10.875" style="1" customWidth="1"/>
    <col min="15237" max="15237" width="10.125" style="1" customWidth="1"/>
    <col min="15238" max="15238" width="10.5" style="1" customWidth="1"/>
    <col min="15239" max="15239" width="6.875" style="1" customWidth="1"/>
    <col min="15240" max="15240" width="6.5" style="1" customWidth="1"/>
    <col min="15241" max="15241" width="13.75" style="1" customWidth="1"/>
    <col min="15242" max="15242" width="14.125" style="1" customWidth="1"/>
    <col min="15243" max="15243" width="17.625" style="1" customWidth="1"/>
    <col min="15244" max="15244" width="0" style="1" hidden="1" customWidth="1"/>
    <col min="15245" max="15245" width="3.5" style="1" customWidth="1"/>
    <col min="15246" max="15488" width="9" style="1"/>
    <col min="15489" max="15489" width="5.5" style="1" customWidth="1"/>
    <col min="15490" max="15490" width="5" style="1" customWidth="1"/>
    <col min="15491" max="15491" width="7.125" style="1" customWidth="1"/>
    <col min="15492" max="15492" width="10.875" style="1" customWidth="1"/>
    <col min="15493" max="15493" width="10.125" style="1" customWidth="1"/>
    <col min="15494" max="15494" width="10.5" style="1" customWidth="1"/>
    <col min="15495" max="15495" width="6.875" style="1" customWidth="1"/>
    <col min="15496" max="15496" width="6.5" style="1" customWidth="1"/>
    <col min="15497" max="15497" width="13.75" style="1" customWidth="1"/>
    <col min="15498" max="15498" width="14.125" style="1" customWidth="1"/>
    <col min="15499" max="15499" width="17.625" style="1" customWidth="1"/>
    <col min="15500" max="15500" width="0" style="1" hidden="1" customWidth="1"/>
    <col min="15501" max="15501" width="3.5" style="1" customWidth="1"/>
    <col min="15502" max="15744" width="9" style="1"/>
    <col min="15745" max="15745" width="5.5" style="1" customWidth="1"/>
    <col min="15746" max="15746" width="5" style="1" customWidth="1"/>
    <col min="15747" max="15747" width="7.125" style="1" customWidth="1"/>
    <col min="15748" max="15748" width="10.875" style="1" customWidth="1"/>
    <col min="15749" max="15749" width="10.125" style="1" customWidth="1"/>
    <col min="15750" max="15750" width="10.5" style="1" customWidth="1"/>
    <col min="15751" max="15751" width="6.875" style="1" customWidth="1"/>
    <col min="15752" max="15752" width="6.5" style="1" customWidth="1"/>
    <col min="15753" max="15753" width="13.75" style="1" customWidth="1"/>
    <col min="15754" max="15754" width="14.125" style="1" customWidth="1"/>
    <col min="15755" max="15755" width="17.625" style="1" customWidth="1"/>
    <col min="15756" max="15756" width="0" style="1" hidden="1" customWidth="1"/>
    <col min="15757" max="15757" width="3.5" style="1" customWidth="1"/>
    <col min="15758" max="16000" width="9" style="1"/>
    <col min="16001" max="16001" width="5.5" style="1" customWidth="1"/>
    <col min="16002" max="16002" width="5" style="1" customWidth="1"/>
    <col min="16003" max="16003" width="7.125" style="1" customWidth="1"/>
    <col min="16004" max="16004" width="10.875" style="1" customWidth="1"/>
    <col min="16005" max="16005" width="10.125" style="1" customWidth="1"/>
    <col min="16006" max="16006" width="10.5" style="1" customWidth="1"/>
    <col min="16007" max="16007" width="6.875" style="1" customWidth="1"/>
    <col min="16008" max="16008" width="6.5" style="1" customWidth="1"/>
    <col min="16009" max="16009" width="13.75" style="1" customWidth="1"/>
    <col min="16010" max="16010" width="14.125" style="1" customWidth="1"/>
    <col min="16011" max="16011" width="17.625" style="1" customWidth="1"/>
    <col min="16012" max="16012" width="0" style="1" hidden="1" customWidth="1"/>
    <col min="16013" max="16013" width="3.5" style="1" customWidth="1"/>
    <col min="16014" max="16384" width="9" style="1"/>
  </cols>
  <sheetData>
    <row r="1" spans="1:15" ht="27" customHeight="1" x14ac:dyDescent="0.15">
      <c r="A1" s="217"/>
      <c r="B1" s="217"/>
      <c r="C1" s="217"/>
      <c r="M1" s="2" t="s">
        <v>98</v>
      </c>
    </row>
    <row r="2" spans="1:15" ht="30.75" customHeight="1" x14ac:dyDescent="0.15">
      <c r="B2" s="4" t="s">
        <v>0</v>
      </c>
      <c r="C2" s="4"/>
      <c r="G2" s="5"/>
    </row>
    <row r="3" spans="1:15" ht="27.75" customHeight="1" x14ac:dyDescent="0.15">
      <c r="B3" s="218" t="s">
        <v>97</v>
      </c>
      <c r="C3" s="218"/>
      <c r="D3" s="218"/>
      <c r="E3" s="218"/>
      <c r="F3" s="6" t="s">
        <v>91</v>
      </c>
      <c r="G3" s="7" t="s">
        <v>94</v>
      </c>
      <c r="H3" s="7"/>
      <c r="I3" s="7"/>
      <c r="J3" s="7"/>
      <c r="K3" s="7"/>
      <c r="L3" s="7"/>
      <c r="M3" s="7"/>
    </row>
    <row r="4" spans="1:15" ht="13.5" customHeight="1" x14ac:dyDescent="0.15"/>
    <row r="5" spans="1:15" ht="21.75" customHeight="1" x14ac:dyDescent="0.15">
      <c r="B5" s="8" t="s">
        <v>1</v>
      </c>
      <c r="C5" s="9"/>
      <c r="D5" s="219" t="s">
        <v>88</v>
      </c>
      <c r="E5" s="220"/>
      <c r="F5" s="221"/>
      <c r="G5" s="10"/>
      <c r="L5" s="11"/>
      <c r="M5" s="12"/>
    </row>
    <row r="6" spans="1:15" ht="21.75" customHeight="1" x14ac:dyDescent="0.15">
      <c r="B6" s="222" t="s">
        <v>2</v>
      </c>
      <c r="C6" s="223"/>
      <c r="D6" s="219" t="s">
        <v>90</v>
      </c>
      <c r="E6" s="220"/>
      <c r="F6" s="221"/>
      <c r="G6" s="10"/>
      <c r="L6" s="13"/>
      <c r="M6" s="12"/>
    </row>
    <row r="7" spans="1:15" ht="21.75" customHeight="1" x14ac:dyDescent="0.15">
      <c r="B7" s="207" t="s">
        <v>3</v>
      </c>
      <c r="C7" s="208"/>
      <c r="D7" s="211" t="s">
        <v>101</v>
      </c>
      <c r="E7" s="212"/>
      <c r="F7" s="213"/>
      <c r="G7" s="10"/>
      <c r="H7" s="14"/>
      <c r="I7" s="14"/>
      <c r="J7" s="14"/>
      <c r="K7" s="14"/>
      <c r="L7" s="13"/>
      <c r="M7" s="12"/>
      <c r="N7" s="12"/>
      <c r="O7" s="12"/>
    </row>
    <row r="8" spans="1:15" ht="21.75" customHeight="1" x14ac:dyDescent="0.15">
      <c r="B8" s="209"/>
      <c r="C8" s="210"/>
      <c r="D8" s="214"/>
      <c r="E8" s="215"/>
      <c r="F8" s="216"/>
      <c r="G8" s="10"/>
      <c r="H8" s="15"/>
      <c r="I8" s="15"/>
      <c r="J8" s="15"/>
      <c r="K8" s="15"/>
      <c r="L8" s="13"/>
      <c r="M8" s="12"/>
      <c r="N8" s="12"/>
      <c r="O8" s="12"/>
    </row>
    <row r="9" spans="1:15" ht="19.5" customHeight="1" x14ac:dyDescent="0.15">
      <c r="B9" s="16" t="s">
        <v>89</v>
      </c>
      <c r="C9" s="17" t="s">
        <v>4</v>
      </c>
      <c r="N9" s="12"/>
      <c r="O9" s="12"/>
    </row>
    <row r="10" spans="1:15" ht="20.25" customHeight="1" x14ac:dyDescent="0.15">
      <c r="B10" s="18">
        <v>3</v>
      </c>
      <c r="C10" s="19" t="s">
        <v>5</v>
      </c>
      <c r="D10" s="189" t="s">
        <v>6</v>
      </c>
      <c r="E10" s="189"/>
      <c r="F10" s="189"/>
      <c r="G10" s="189"/>
      <c r="H10" s="190" t="s">
        <v>7</v>
      </c>
      <c r="I10" s="192" t="s">
        <v>8</v>
      </c>
      <c r="J10" s="193"/>
      <c r="K10" s="193"/>
      <c r="L10" s="194"/>
      <c r="M10" s="20"/>
    </row>
    <row r="11" spans="1:15" ht="20.25" customHeight="1" x14ac:dyDescent="0.15">
      <c r="B11" s="21" t="s">
        <v>9</v>
      </c>
      <c r="C11" s="22" t="s">
        <v>10</v>
      </c>
      <c r="D11" s="198" t="s">
        <v>11</v>
      </c>
      <c r="E11" s="198"/>
      <c r="F11" s="199" t="s">
        <v>12</v>
      </c>
      <c r="G11" s="199"/>
      <c r="H11" s="191"/>
      <c r="I11" s="195"/>
      <c r="J11" s="196"/>
      <c r="K11" s="196"/>
      <c r="L11" s="197"/>
      <c r="M11" s="20"/>
    </row>
    <row r="12" spans="1:15" ht="21" customHeight="1" x14ac:dyDescent="0.15">
      <c r="A12" s="23"/>
      <c r="B12" s="82" t="s">
        <v>13</v>
      </c>
      <c r="C12" s="24">
        <v>43891</v>
      </c>
      <c r="D12" s="25"/>
      <c r="E12" s="26" t="s">
        <v>14</v>
      </c>
      <c r="F12" s="25"/>
      <c r="G12" s="27" t="s">
        <v>15</v>
      </c>
      <c r="H12" s="28"/>
      <c r="I12" s="25"/>
      <c r="J12" s="29"/>
      <c r="K12" s="29"/>
      <c r="L12" s="30"/>
      <c r="M12" s="31"/>
    </row>
    <row r="13" spans="1:15" ht="21" customHeight="1" x14ac:dyDescent="0.15">
      <c r="A13" s="23"/>
      <c r="B13" s="82" t="s">
        <v>16</v>
      </c>
      <c r="C13" s="24">
        <v>43892</v>
      </c>
      <c r="D13" s="25">
        <v>2</v>
      </c>
      <c r="E13" s="26" t="s">
        <v>14</v>
      </c>
      <c r="F13" s="25"/>
      <c r="G13" s="27" t="s">
        <v>15</v>
      </c>
      <c r="H13" s="28"/>
      <c r="I13" s="25" t="s">
        <v>42</v>
      </c>
      <c r="J13" s="29"/>
      <c r="K13" s="29"/>
      <c r="L13" s="30"/>
      <c r="M13" s="31"/>
    </row>
    <row r="14" spans="1:15" ht="21" customHeight="1" x14ac:dyDescent="0.15">
      <c r="A14" s="23"/>
      <c r="B14" s="82" t="s">
        <v>17</v>
      </c>
      <c r="C14" s="24">
        <v>43893</v>
      </c>
      <c r="D14" s="25"/>
      <c r="E14" s="26" t="s">
        <v>14</v>
      </c>
      <c r="F14" s="25"/>
      <c r="G14" s="27" t="s">
        <v>15</v>
      </c>
      <c r="H14" s="28"/>
      <c r="I14" s="25"/>
      <c r="J14" s="29"/>
      <c r="K14" s="29"/>
      <c r="L14" s="30"/>
      <c r="M14" s="31"/>
    </row>
    <row r="15" spans="1:15" ht="21" customHeight="1" x14ac:dyDescent="0.15">
      <c r="A15" s="23"/>
      <c r="B15" s="82" t="s">
        <v>18</v>
      </c>
      <c r="C15" s="24">
        <v>43894</v>
      </c>
      <c r="D15" s="25">
        <v>1</v>
      </c>
      <c r="E15" s="26" t="s">
        <v>14</v>
      </c>
      <c r="F15" s="25"/>
      <c r="G15" s="27" t="s">
        <v>15</v>
      </c>
      <c r="H15" s="28"/>
      <c r="I15" s="25" t="s">
        <v>43</v>
      </c>
      <c r="J15" s="29"/>
      <c r="K15" s="29"/>
      <c r="L15" s="30"/>
      <c r="M15" s="31"/>
    </row>
    <row r="16" spans="1:15" ht="21" customHeight="1" x14ac:dyDescent="0.15">
      <c r="A16" s="23"/>
      <c r="B16" s="82" t="s">
        <v>69</v>
      </c>
      <c r="C16" s="24">
        <v>43895</v>
      </c>
      <c r="D16" s="25">
        <v>1</v>
      </c>
      <c r="E16" s="26" t="s">
        <v>14</v>
      </c>
      <c r="F16" s="25"/>
      <c r="G16" s="27" t="s">
        <v>15</v>
      </c>
      <c r="H16" s="28"/>
      <c r="I16" s="25" t="s">
        <v>44</v>
      </c>
      <c r="J16" s="29"/>
      <c r="K16" s="29"/>
      <c r="L16" s="30"/>
      <c r="M16" s="31"/>
    </row>
    <row r="17" spans="1:13" ht="21" customHeight="1" x14ac:dyDescent="0.15">
      <c r="A17" s="23"/>
      <c r="B17" s="82" t="s">
        <v>19</v>
      </c>
      <c r="C17" s="24">
        <v>43896</v>
      </c>
      <c r="D17" s="25">
        <v>1</v>
      </c>
      <c r="E17" s="26" t="s">
        <v>14</v>
      </c>
      <c r="F17" s="25"/>
      <c r="G17" s="27" t="s">
        <v>15</v>
      </c>
      <c r="H17" s="28"/>
      <c r="I17" s="25" t="s">
        <v>45</v>
      </c>
      <c r="J17" s="29"/>
      <c r="K17" s="29"/>
      <c r="L17" s="30"/>
      <c r="M17" s="31"/>
    </row>
    <row r="18" spans="1:13" ht="21" customHeight="1" x14ac:dyDescent="0.15">
      <c r="A18" s="23"/>
      <c r="B18" s="82" t="s">
        <v>70</v>
      </c>
      <c r="C18" s="24">
        <v>43897</v>
      </c>
      <c r="D18" s="25"/>
      <c r="E18" s="26" t="s">
        <v>14</v>
      </c>
      <c r="F18" s="25"/>
      <c r="G18" s="27" t="s">
        <v>15</v>
      </c>
      <c r="H18" s="28"/>
      <c r="I18" s="25"/>
      <c r="J18" s="29"/>
      <c r="K18" s="29"/>
      <c r="L18" s="30"/>
      <c r="M18" s="31"/>
    </row>
    <row r="19" spans="1:13" ht="21" customHeight="1" x14ac:dyDescent="0.15">
      <c r="A19" s="23"/>
      <c r="B19" s="82" t="s">
        <v>20</v>
      </c>
      <c r="C19" s="24">
        <v>43898</v>
      </c>
      <c r="D19" s="25"/>
      <c r="E19" s="26" t="s">
        <v>14</v>
      </c>
      <c r="F19" s="25"/>
      <c r="G19" s="27" t="s">
        <v>15</v>
      </c>
      <c r="H19" s="28"/>
      <c r="I19" s="25"/>
      <c r="J19" s="29"/>
      <c r="K19" s="29"/>
      <c r="L19" s="30"/>
      <c r="M19" s="31"/>
    </row>
    <row r="20" spans="1:13" ht="21" customHeight="1" x14ac:dyDescent="0.15">
      <c r="A20" s="23"/>
      <c r="B20" s="82" t="s">
        <v>21</v>
      </c>
      <c r="C20" s="24">
        <v>43899</v>
      </c>
      <c r="D20" s="25">
        <v>7.75</v>
      </c>
      <c r="E20" s="26" t="s">
        <v>14</v>
      </c>
      <c r="F20" s="25">
        <v>1</v>
      </c>
      <c r="G20" s="27" t="s">
        <v>15</v>
      </c>
      <c r="H20" s="28" t="s">
        <v>46</v>
      </c>
      <c r="I20" s="25" t="s">
        <v>47</v>
      </c>
      <c r="J20" s="29"/>
      <c r="K20" s="29"/>
      <c r="L20" s="30"/>
      <c r="M20" s="31"/>
    </row>
    <row r="21" spans="1:13" ht="21" customHeight="1" x14ac:dyDescent="0.15">
      <c r="A21" s="23"/>
      <c r="B21" s="82" t="s">
        <v>22</v>
      </c>
      <c r="C21" s="24">
        <v>43900</v>
      </c>
      <c r="D21" s="25">
        <v>1</v>
      </c>
      <c r="E21" s="26" t="s">
        <v>14</v>
      </c>
      <c r="F21" s="25"/>
      <c r="G21" s="27" t="s">
        <v>15</v>
      </c>
      <c r="H21" s="28"/>
      <c r="I21" s="25" t="s">
        <v>49</v>
      </c>
      <c r="J21" s="29"/>
      <c r="K21" s="29"/>
      <c r="L21" s="30"/>
      <c r="M21" s="31"/>
    </row>
    <row r="22" spans="1:13" ht="21" customHeight="1" x14ac:dyDescent="0.15">
      <c r="A22" s="23"/>
      <c r="B22" s="82" t="s">
        <v>71</v>
      </c>
      <c r="C22" s="24">
        <v>43901</v>
      </c>
      <c r="D22" s="25">
        <v>1</v>
      </c>
      <c r="E22" s="26" t="s">
        <v>14</v>
      </c>
      <c r="F22" s="25"/>
      <c r="G22" s="27" t="s">
        <v>15</v>
      </c>
      <c r="H22" s="28"/>
      <c r="I22" s="25" t="s">
        <v>87</v>
      </c>
      <c r="J22" s="29"/>
      <c r="K22" s="29"/>
      <c r="L22" s="30"/>
      <c r="M22" s="31"/>
    </row>
    <row r="23" spans="1:13" ht="21" customHeight="1" x14ac:dyDescent="0.15">
      <c r="A23" s="23"/>
      <c r="B23" s="82" t="s">
        <v>72</v>
      </c>
      <c r="C23" s="24">
        <v>43902</v>
      </c>
      <c r="D23" s="25">
        <v>3</v>
      </c>
      <c r="E23" s="26" t="s">
        <v>14</v>
      </c>
      <c r="F23" s="25"/>
      <c r="G23" s="27" t="s">
        <v>15</v>
      </c>
      <c r="H23" s="28"/>
      <c r="I23" s="25" t="s">
        <v>48</v>
      </c>
      <c r="J23" s="29"/>
      <c r="K23" s="29"/>
      <c r="L23" s="30"/>
      <c r="M23" s="31"/>
    </row>
    <row r="24" spans="1:13" ht="21" customHeight="1" x14ac:dyDescent="0.15">
      <c r="A24" s="23"/>
      <c r="B24" s="82" t="s">
        <v>23</v>
      </c>
      <c r="C24" s="24">
        <v>43903</v>
      </c>
      <c r="D24" s="25">
        <v>2</v>
      </c>
      <c r="E24" s="26" t="s">
        <v>14</v>
      </c>
      <c r="F24" s="25"/>
      <c r="G24" s="27" t="s">
        <v>15</v>
      </c>
      <c r="H24" s="28"/>
      <c r="I24" s="25" t="s">
        <v>49</v>
      </c>
      <c r="J24" s="29"/>
      <c r="K24" s="29"/>
      <c r="L24" s="30"/>
      <c r="M24" s="31"/>
    </row>
    <row r="25" spans="1:13" ht="21" customHeight="1" x14ac:dyDescent="0.15">
      <c r="A25" s="23"/>
      <c r="B25" s="82" t="s">
        <v>24</v>
      </c>
      <c r="C25" s="24">
        <v>43904</v>
      </c>
      <c r="D25" s="25"/>
      <c r="E25" s="26" t="s">
        <v>14</v>
      </c>
      <c r="F25" s="25"/>
      <c r="G25" s="27" t="s">
        <v>15</v>
      </c>
      <c r="H25" s="28"/>
      <c r="I25" s="25"/>
      <c r="J25" s="29"/>
      <c r="K25" s="29"/>
      <c r="L25" s="30"/>
      <c r="M25" s="31"/>
    </row>
    <row r="26" spans="1:13" ht="21" customHeight="1" x14ac:dyDescent="0.15">
      <c r="A26" s="23"/>
      <c r="B26" s="82" t="s">
        <v>25</v>
      </c>
      <c r="C26" s="24">
        <v>43905</v>
      </c>
      <c r="D26" s="25"/>
      <c r="E26" s="26" t="s">
        <v>14</v>
      </c>
      <c r="F26" s="25"/>
      <c r="G26" s="27" t="s">
        <v>15</v>
      </c>
      <c r="H26" s="28"/>
      <c r="I26" s="25"/>
      <c r="J26" s="29"/>
      <c r="K26" s="29"/>
      <c r="L26" s="30"/>
      <c r="M26" s="31"/>
    </row>
    <row r="27" spans="1:13" ht="21" customHeight="1" x14ac:dyDescent="0.15">
      <c r="A27" s="23"/>
      <c r="B27" s="82" t="s">
        <v>73</v>
      </c>
      <c r="C27" s="24">
        <v>43906</v>
      </c>
      <c r="D27" s="25"/>
      <c r="E27" s="26" t="s">
        <v>14</v>
      </c>
      <c r="F27" s="25"/>
      <c r="G27" s="27" t="s">
        <v>15</v>
      </c>
      <c r="H27" s="28"/>
      <c r="I27" s="25"/>
      <c r="J27" s="29"/>
      <c r="K27" s="29"/>
      <c r="L27" s="30"/>
      <c r="M27" s="31"/>
    </row>
    <row r="28" spans="1:13" ht="21" customHeight="1" x14ac:dyDescent="0.15">
      <c r="A28" s="23"/>
      <c r="B28" s="82" t="s">
        <v>26</v>
      </c>
      <c r="C28" s="24">
        <v>43907</v>
      </c>
      <c r="D28" s="25"/>
      <c r="E28" s="26" t="s">
        <v>14</v>
      </c>
      <c r="F28" s="25"/>
      <c r="G28" s="27" t="s">
        <v>15</v>
      </c>
      <c r="H28" s="28"/>
      <c r="I28" s="25"/>
      <c r="J28" s="29"/>
      <c r="K28" s="29"/>
      <c r="L28" s="30"/>
      <c r="M28" s="31"/>
    </row>
    <row r="29" spans="1:13" ht="21" customHeight="1" x14ac:dyDescent="0.15">
      <c r="A29" s="23"/>
      <c r="B29" s="82" t="s">
        <v>74</v>
      </c>
      <c r="C29" s="24">
        <v>43908</v>
      </c>
      <c r="D29" s="25"/>
      <c r="E29" s="26" t="s">
        <v>14</v>
      </c>
      <c r="F29" s="25"/>
      <c r="G29" s="27" t="s">
        <v>15</v>
      </c>
      <c r="H29" s="28"/>
      <c r="I29" s="25"/>
      <c r="J29" s="29"/>
      <c r="K29" s="29"/>
      <c r="L29" s="30"/>
      <c r="M29" s="31"/>
    </row>
    <row r="30" spans="1:13" ht="21" customHeight="1" x14ac:dyDescent="0.15">
      <c r="A30" s="23"/>
      <c r="B30" s="82" t="s">
        <v>27</v>
      </c>
      <c r="C30" s="24">
        <v>43909</v>
      </c>
      <c r="D30" s="25"/>
      <c r="E30" s="26" t="s">
        <v>14</v>
      </c>
      <c r="F30" s="25"/>
      <c r="G30" s="27" t="s">
        <v>15</v>
      </c>
      <c r="H30" s="28"/>
      <c r="I30" s="25"/>
      <c r="J30" s="29"/>
      <c r="K30" s="29"/>
      <c r="L30" s="30"/>
      <c r="M30" s="31"/>
    </row>
    <row r="31" spans="1:13" ht="21" customHeight="1" x14ac:dyDescent="0.15">
      <c r="A31" s="23"/>
      <c r="B31" s="82" t="s">
        <v>75</v>
      </c>
      <c r="C31" s="24">
        <v>43910</v>
      </c>
      <c r="D31" s="25">
        <v>1.25</v>
      </c>
      <c r="E31" s="26" t="s">
        <v>14</v>
      </c>
      <c r="F31" s="25"/>
      <c r="G31" s="27" t="s">
        <v>15</v>
      </c>
      <c r="H31" s="28"/>
      <c r="I31" s="25" t="s">
        <v>44</v>
      </c>
      <c r="J31" s="29"/>
      <c r="K31" s="29"/>
      <c r="L31" s="30"/>
      <c r="M31" s="31"/>
    </row>
    <row r="32" spans="1:13" ht="21" customHeight="1" x14ac:dyDescent="0.15">
      <c r="A32" s="23"/>
      <c r="B32" s="82" t="s">
        <v>28</v>
      </c>
      <c r="C32" s="24">
        <v>43911</v>
      </c>
      <c r="D32" s="25"/>
      <c r="E32" s="26" t="s">
        <v>14</v>
      </c>
      <c r="F32" s="25"/>
      <c r="G32" s="27" t="s">
        <v>15</v>
      </c>
      <c r="H32" s="28"/>
      <c r="I32" s="25"/>
      <c r="J32" s="29"/>
      <c r="K32" s="29"/>
      <c r="L32" s="30"/>
      <c r="M32" s="31"/>
    </row>
    <row r="33" spans="1:13" ht="21" customHeight="1" x14ac:dyDescent="0.15">
      <c r="A33" s="23"/>
      <c r="B33" s="82" t="s">
        <v>76</v>
      </c>
      <c r="C33" s="24">
        <v>43912</v>
      </c>
      <c r="D33" s="25"/>
      <c r="E33" s="26" t="s">
        <v>14</v>
      </c>
      <c r="F33" s="25"/>
      <c r="G33" s="27" t="s">
        <v>15</v>
      </c>
      <c r="H33" s="28"/>
      <c r="I33" s="25"/>
      <c r="J33" s="29"/>
      <c r="K33" s="29"/>
      <c r="L33" s="30"/>
      <c r="M33" s="31"/>
    </row>
    <row r="34" spans="1:13" ht="21" customHeight="1" x14ac:dyDescent="0.15">
      <c r="A34" s="23"/>
      <c r="B34" s="82" t="s">
        <v>29</v>
      </c>
      <c r="C34" s="24">
        <v>43913</v>
      </c>
      <c r="D34" s="25"/>
      <c r="E34" s="26" t="s">
        <v>14</v>
      </c>
      <c r="F34" s="25"/>
      <c r="G34" s="27" t="s">
        <v>15</v>
      </c>
      <c r="H34" s="28"/>
      <c r="I34" s="25"/>
      <c r="J34" s="29"/>
      <c r="K34" s="29"/>
      <c r="L34" s="30"/>
      <c r="M34" s="31"/>
    </row>
    <row r="35" spans="1:13" ht="21" customHeight="1" x14ac:dyDescent="0.15">
      <c r="A35" s="23"/>
      <c r="B35" s="82" t="s">
        <v>77</v>
      </c>
      <c r="C35" s="24">
        <v>43914</v>
      </c>
      <c r="D35" s="25"/>
      <c r="E35" s="26" t="s">
        <v>14</v>
      </c>
      <c r="F35" s="25"/>
      <c r="G35" s="27" t="s">
        <v>15</v>
      </c>
      <c r="H35" s="28"/>
      <c r="I35" s="25"/>
      <c r="J35" s="29"/>
      <c r="K35" s="29"/>
      <c r="L35" s="30"/>
      <c r="M35" s="31"/>
    </row>
    <row r="36" spans="1:13" ht="21" customHeight="1" x14ac:dyDescent="0.15">
      <c r="A36" s="23"/>
      <c r="B36" s="82" t="s">
        <v>30</v>
      </c>
      <c r="C36" s="24">
        <v>43915</v>
      </c>
      <c r="D36" s="25"/>
      <c r="E36" s="26" t="s">
        <v>14</v>
      </c>
      <c r="F36" s="25"/>
      <c r="G36" s="27" t="s">
        <v>15</v>
      </c>
      <c r="H36" s="28"/>
      <c r="I36" s="25"/>
      <c r="J36" s="29"/>
      <c r="K36" s="29"/>
      <c r="L36" s="30"/>
      <c r="M36" s="31"/>
    </row>
    <row r="37" spans="1:13" ht="21" customHeight="1" x14ac:dyDescent="0.15">
      <c r="A37" s="23"/>
      <c r="B37" s="82" t="s">
        <v>31</v>
      </c>
      <c r="C37" s="24">
        <v>43916</v>
      </c>
      <c r="D37" s="25">
        <v>2</v>
      </c>
      <c r="E37" s="26" t="s">
        <v>14</v>
      </c>
      <c r="F37" s="25"/>
      <c r="G37" s="27" t="s">
        <v>15</v>
      </c>
      <c r="H37" s="28"/>
      <c r="I37" s="25" t="s">
        <v>50</v>
      </c>
      <c r="J37" s="29"/>
      <c r="K37" s="29"/>
      <c r="L37" s="30"/>
      <c r="M37" s="31"/>
    </row>
    <row r="38" spans="1:13" ht="21" customHeight="1" x14ac:dyDescent="0.15">
      <c r="A38" s="23"/>
      <c r="B38" s="82" t="s">
        <v>32</v>
      </c>
      <c r="C38" s="24">
        <v>43917</v>
      </c>
      <c r="D38" s="25">
        <v>2</v>
      </c>
      <c r="E38" s="26" t="s">
        <v>14</v>
      </c>
      <c r="F38" s="25"/>
      <c r="G38" s="27" t="s">
        <v>15</v>
      </c>
      <c r="H38" s="28" t="s">
        <v>51</v>
      </c>
      <c r="I38" s="25" t="s">
        <v>52</v>
      </c>
      <c r="J38" s="29"/>
      <c r="K38" s="29"/>
      <c r="L38" s="30"/>
      <c r="M38" s="31"/>
    </row>
    <row r="39" spans="1:13" ht="21" customHeight="1" x14ac:dyDescent="0.15">
      <c r="A39" s="23"/>
      <c r="B39" s="82" t="s">
        <v>78</v>
      </c>
      <c r="C39" s="24">
        <v>43918</v>
      </c>
      <c r="D39" s="25"/>
      <c r="E39" s="26" t="s">
        <v>14</v>
      </c>
      <c r="F39" s="25"/>
      <c r="G39" s="27" t="s">
        <v>15</v>
      </c>
      <c r="H39" s="28"/>
      <c r="I39" s="25"/>
      <c r="J39" s="29"/>
      <c r="K39" s="29"/>
      <c r="L39" s="30"/>
      <c r="M39" s="31"/>
    </row>
    <row r="40" spans="1:13" ht="21" customHeight="1" x14ac:dyDescent="0.15">
      <c r="A40" s="23"/>
      <c r="B40" s="82" t="s">
        <v>33</v>
      </c>
      <c r="C40" s="24">
        <v>43919</v>
      </c>
      <c r="D40" s="25"/>
      <c r="E40" s="26" t="s">
        <v>14</v>
      </c>
      <c r="F40" s="25"/>
      <c r="G40" s="27" t="s">
        <v>15</v>
      </c>
      <c r="H40" s="28"/>
      <c r="I40" s="25"/>
      <c r="J40" s="29"/>
      <c r="K40" s="29"/>
      <c r="L40" s="30"/>
      <c r="M40" s="31"/>
    </row>
    <row r="41" spans="1:13" ht="21" customHeight="1" x14ac:dyDescent="0.15">
      <c r="A41" s="23"/>
      <c r="B41" s="82" t="s">
        <v>34</v>
      </c>
      <c r="C41" s="24">
        <v>43920</v>
      </c>
      <c r="D41" s="25"/>
      <c r="E41" s="26" t="s">
        <v>14</v>
      </c>
      <c r="F41" s="25"/>
      <c r="G41" s="27" t="s">
        <v>15</v>
      </c>
      <c r="H41" s="28"/>
      <c r="I41" s="25"/>
      <c r="J41" s="29"/>
      <c r="K41" s="29"/>
      <c r="L41" s="30"/>
      <c r="M41" s="31"/>
    </row>
    <row r="42" spans="1:13" ht="21" customHeight="1" x14ac:dyDescent="0.15">
      <c r="A42" s="23"/>
      <c r="B42" s="82"/>
      <c r="C42" s="32"/>
      <c r="D42" s="33"/>
      <c r="E42" s="34"/>
      <c r="F42" s="35"/>
      <c r="G42" s="26"/>
      <c r="H42" s="36"/>
      <c r="I42" s="35"/>
      <c r="J42" s="31"/>
      <c r="K42" s="31"/>
      <c r="L42" s="26"/>
      <c r="M42" s="35"/>
    </row>
    <row r="43" spans="1:13" ht="21" customHeight="1" x14ac:dyDescent="0.15">
      <c r="B43" s="200" t="s">
        <v>35</v>
      </c>
      <c r="C43" s="201"/>
      <c r="D43" s="33">
        <v>25</v>
      </c>
      <c r="E43" s="37" t="s">
        <v>14</v>
      </c>
      <c r="F43" s="38">
        <v>1</v>
      </c>
      <c r="G43" s="39" t="s">
        <v>15</v>
      </c>
      <c r="H43" s="202" t="s">
        <v>80</v>
      </c>
      <c r="I43" s="203"/>
      <c r="J43" s="40">
        <v>3</v>
      </c>
      <c r="K43" s="26" t="s">
        <v>79</v>
      </c>
      <c r="L43" s="41"/>
      <c r="M43" s="31"/>
    </row>
    <row r="44" spans="1:13" ht="22.5" customHeight="1" x14ac:dyDescent="0.15">
      <c r="B44" s="204" t="s">
        <v>36</v>
      </c>
      <c r="C44" s="205"/>
      <c r="D44" s="33">
        <v>103</v>
      </c>
      <c r="E44" s="37" t="s">
        <v>14</v>
      </c>
      <c r="F44" s="33">
        <v>10</v>
      </c>
      <c r="G44" s="39" t="s">
        <v>15</v>
      </c>
      <c r="H44" s="202" t="s">
        <v>81</v>
      </c>
      <c r="I44" s="203"/>
      <c r="J44" s="33">
        <v>20</v>
      </c>
      <c r="K44" s="26" t="s">
        <v>79</v>
      </c>
      <c r="L44" s="31"/>
      <c r="M44" s="31"/>
    </row>
    <row r="45" spans="1:13" ht="19.5" customHeight="1" x14ac:dyDescent="0.15">
      <c r="B45" s="42" t="s">
        <v>37</v>
      </c>
      <c r="C45" s="43" t="s">
        <v>92</v>
      </c>
      <c r="D45" s="44"/>
      <c r="E45" s="44"/>
      <c r="F45" s="44"/>
      <c r="G45" s="44"/>
      <c r="H45" s="44"/>
      <c r="I45" s="44"/>
      <c r="J45" s="44"/>
      <c r="K45" s="44"/>
      <c r="L45" s="44"/>
      <c r="M45" s="44"/>
    </row>
    <row r="46" spans="1:13" ht="30" customHeight="1" x14ac:dyDescent="0.15">
      <c r="B46" s="42" t="s">
        <v>38</v>
      </c>
      <c r="C46" s="206" t="s">
        <v>39</v>
      </c>
      <c r="D46" s="206"/>
      <c r="E46" s="206"/>
      <c r="F46" s="206"/>
      <c r="G46" s="206"/>
      <c r="H46" s="206"/>
      <c r="I46" s="206"/>
      <c r="J46" s="206"/>
      <c r="K46" s="206"/>
      <c r="L46" s="206"/>
      <c r="M46" s="206"/>
    </row>
    <row r="47" spans="1:13" ht="18" customHeight="1" x14ac:dyDescent="0.15">
      <c r="B47" s="45" t="s">
        <v>40</v>
      </c>
      <c r="C47" s="188" t="s">
        <v>82</v>
      </c>
      <c r="D47" s="188"/>
      <c r="E47" s="188"/>
      <c r="F47" s="188"/>
      <c r="G47" s="188"/>
      <c r="H47" s="188"/>
      <c r="I47" s="188"/>
      <c r="J47" s="188"/>
      <c r="K47" s="188"/>
      <c r="L47" s="188"/>
      <c r="M47" s="188"/>
    </row>
    <row r="48" spans="1:13" ht="30" customHeight="1" x14ac:dyDescent="0.15">
      <c r="B48" s="45" t="s">
        <v>83</v>
      </c>
      <c r="C48" s="188" t="s">
        <v>41</v>
      </c>
      <c r="D48" s="188"/>
      <c r="E48" s="188"/>
      <c r="F48" s="188"/>
      <c r="G48" s="188"/>
      <c r="H48" s="188"/>
      <c r="I48" s="188"/>
      <c r="J48" s="188"/>
      <c r="K48" s="188"/>
      <c r="L48" s="188"/>
      <c r="M48" s="188"/>
    </row>
    <row r="49" spans="2:13" ht="30" customHeight="1" x14ac:dyDescent="0.15">
      <c r="B49" s="45" t="s">
        <v>84</v>
      </c>
      <c r="C49" s="188" t="s">
        <v>86</v>
      </c>
      <c r="D49" s="188"/>
      <c r="E49" s="188"/>
      <c r="F49" s="188"/>
      <c r="G49" s="188"/>
      <c r="H49" s="188"/>
      <c r="I49" s="188"/>
      <c r="J49" s="188"/>
      <c r="K49" s="188"/>
      <c r="L49" s="188"/>
      <c r="M49" s="188"/>
    </row>
  </sheetData>
  <sheetProtection algorithmName="SHA-512" hashValue="veSeqDLJYpJmYW3oH8V1Z0E8kFrgmQmhwDu6sKCVcSighh0OhzN6UscgjSc2J7uvJTWwcxTwLXlhPFijcW1V/Q==" saltValue="TOKxxVa4ZTRqgcomQ9IdEg==" spinCount="100000" sheet="1" objects="1" scenarios="1"/>
  <mergeCells count="20">
    <mergeCell ref="B7:C8"/>
    <mergeCell ref="D7:F8"/>
    <mergeCell ref="A1:C1"/>
    <mergeCell ref="B3:E3"/>
    <mergeCell ref="D5:F5"/>
    <mergeCell ref="B6:C6"/>
    <mergeCell ref="D6:F6"/>
    <mergeCell ref="C49:M49"/>
    <mergeCell ref="D10:G10"/>
    <mergeCell ref="H10:H11"/>
    <mergeCell ref="I10:L11"/>
    <mergeCell ref="D11:E11"/>
    <mergeCell ref="F11:G11"/>
    <mergeCell ref="B43:C43"/>
    <mergeCell ref="H43:I43"/>
    <mergeCell ref="B44:C44"/>
    <mergeCell ref="H44:I44"/>
    <mergeCell ref="C46:M46"/>
    <mergeCell ref="C47:M47"/>
    <mergeCell ref="C48:M48"/>
  </mergeCells>
  <phoneticPr fontId="3"/>
  <printOptions horizontalCentered="1"/>
  <pageMargins left="0.59055118110236227" right="0.59055118110236227" top="0" bottom="0" header="0" footer="0"/>
  <pageSetup paperSize="9" scale="82" fitToHeight="0" orientation="portrait" cellComments="asDisplayed" r:id="rId1"/>
  <headerFooter alignWithMargins="0"/>
  <rowBreaks count="1" manualBreakCount="1">
    <brk id="49"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B9C1D-7DD5-413B-AFD8-A8CDC410F796}">
  <dimension ref="A1:P32"/>
  <sheetViews>
    <sheetView zoomScale="85" zoomScaleNormal="85" zoomScaleSheetLayoutView="100" workbookViewId="0"/>
  </sheetViews>
  <sheetFormatPr defaultRowHeight="13.5" x14ac:dyDescent="0.15"/>
  <cols>
    <col min="1" max="1" width="1.625" style="1" customWidth="1"/>
    <col min="2" max="2" width="16.875" style="1" customWidth="1"/>
    <col min="3" max="3" width="12.125" style="1" customWidth="1"/>
    <col min="4" max="4" width="5.125" style="1" customWidth="1"/>
    <col min="5" max="5" width="7.125" style="1" customWidth="1"/>
    <col min="6" max="6" width="5" style="1" customWidth="1"/>
    <col min="7" max="7" width="5.125" style="1" customWidth="1"/>
    <col min="8" max="8" width="2" style="1" customWidth="1"/>
    <col min="9" max="9" width="5" style="1" customWidth="1"/>
    <col min="10" max="10" width="7.125" style="1" customWidth="1"/>
    <col min="11" max="11" width="5" style="1" customWidth="1"/>
    <col min="12" max="12" width="7.125" style="1" customWidth="1"/>
    <col min="13" max="13" width="5" style="1" customWidth="1"/>
    <col min="14" max="14" width="11" style="1" customWidth="1"/>
    <col min="15" max="15" width="12.125" style="1" customWidth="1"/>
    <col min="16" max="16" width="1.625" style="1" customWidth="1"/>
    <col min="17" max="259" width="9" style="1"/>
    <col min="260" max="260" width="1.625" style="1" customWidth="1"/>
    <col min="261" max="261" width="8.375" style="1" customWidth="1"/>
    <col min="262" max="262" width="6.125" style="1" customWidth="1"/>
    <col min="263" max="263" width="12" style="1" customWidth="1"/>
    <col min="264" max="264" width="13.75" style="1" customWidth="1"/>
    <col min="265" max="265" width="8.5" style="1" customWidth="1"/>
    <col min="266" max="266" width="13.875" style="1" customWidth="1"/>
    <col min="267" max="267" width="7.75" style="1" customWidth="1"/>
    <col min="268" max="268" width="12.875" style="1" customWidth="1"/>
    <col min="269" max="269" width="6.125" style="1" customWidth="1"/>
    <col min="270" max="270" width="16.375" style="1" customWidth="1"/>
    <col min="271" max="271" width="1.625" style="1" customWidth="1"/>
    <col min="272" max="515" width="9" style="1"/>
    <col min="516" max="516" width="1.625" style="1" customWidth="1"/>
    <col min="517" max="517" width="8.375" style="1" customWidth="1"/>
    <col min="518" max="518" width="6.125" style="1" customWidth="1"/>
    <col min="519" max="519" width="12" style="1" customWidth="1"/>
    <col min="520" max="520" width="13.75" style="1" customWidth="1"/>
    <col min="521" max="521" width="8.5" style="1" customWidth="1"/>
    <col min="522" max="522" width="13.875" style="1" customWidth="1"/>
    <col min="523" max="523" width="7.75" style="1" customWidth="1"/>
    <col min="524" max="524" width="12.875" style="1" customWidth="1"/>
    <col min="525" max="525" width="6.125" style="1" customWidth="1"/>
    <col min="526" max="526" width="16.375" style="1" customWidth="1"/>
    <col min="527" max="527" width="1.625" style="1" customWidth="1"/>
    <col min="528" max="771" width="9" style="1"/>
    <col min="772" max="772" width="1.625" style="1" customWidth="1"/>
    <col min="773" max="773" width="8.375" style="1" customWidth="1"/>
    <col min="774" max="774" width="6.125" style="1" customWidth="1"/>
    <col min="775" max="775" width="12" style="1" customWidth="1"/>
    <col min="776" max="776" width="13.75" style="1" customWidth="1"/>
    <col min="777" max="777" width="8.5" style="1" customWidth="1"/>
    <col min="778" max="778" width="13.875" style="1" customWidth="1"/>
    <col min="779" max="779" width="7.75" style="1" customWidth="1"/>
    <col min="780" max="780" width="12.875" style="1" customWidth="1"/>
    <col min="781" max="781" width="6.125" style="1" customWidth="1"/>
    <col min="782" max="782" width="16.375" style="1" customWidth="1"/>
    <col min="783" max="783" width="1.625" style="1" customWidth="1"/>
    <col min="784" max="1027" width="9" style="1"/>
    <col min="1028" max="1028" width="1.625" style="1" customWidth="1"/>
    <col min="1029" max="1029" width="8.375" style="1" customWidth="1"/>
    <col min="1030" max="1030" width="6.125" style="1" customWidth="1"/>
    <col min="1031" max="1031" width="12" style="1" customWidth="1"/>
    <col min="1032" max="1032" width="13.75" style="1" customWidth="1"/>
    <col min="1033" max="1033" width="8.5" style="1" customWidth="1"/>
    <col min="1034" max="1034" width="13.875" style="1" customWidth="1"/>
    <col min="1035" max="1035" width="7.75" style="1" customWidth="1"/>
    <col min="1036" max="1036" width="12.875" style="1" customWidth="1"/>
    <col min="1037" max="1037" width="6.125" style="1" customWidth="1"/>
    <col min="1038" max="1038" width="16.375" style="1" customWidth="1"/>
    <col min="1039" max="1039" width="1.625" style="1" customWidth="1"/>
    <col min="1040" max="1283" width="9" style="1"/>
    <col min="1284" max="1284" width="1.625" style="1" customWidth="1"/>
    <col min="1285" max="1285" width="8.375" style="1" customWidth="1"/>
    <col min="1286" max="1286" width="6.125" style="1" customWidth="1"/>
    <col min="1287" max="1287" width="12" style="1" customWidth="1"/>
    <col min="1288" max="1288" width="13.75" style="1" customWidth="1"/>
    <col min="1289" max="1289" width="8.5" style="1" customWidth="1"/>
    <col min="1290" max="1290" width="13.875" style="1" customWidth="1"/>
    <col min="1291" max="1291" width="7.75" style="1" customWidth="1"/>
    <col min="1292" max="1292" width="12.875" style="1" customWidth="1"/>
    <col min="1293" max="1293" width="6.125" style="1" customWidth="1"/>
    <col min="1294" max="1294" width="16.375" style="1" customWidth="1"/>
    <col min="1295" max="1295" width="1.625" style="1" customWidth="1"/>
    <col min="1296" max="1539" width="9" style="1"/>
    <col min="1540" max="1540" width="1.625" style="1" customWidth="1"/>
    <col min="1541" max="1541" width="8.375" style="1" customWidth="1"/>
    <col min="1542" max="1542" width="6.125" style="1" customWidth="1"/>
    <col min="1543" max="1543" width="12" style="1" customWidth="1"/>
    <col min="1544" max="1544" width="13.75" style="1" customWidth="1"/>
    <col min="1545" max="1545" width="8.5" style="1" customWidth="1"/>
    <col min="1546" max="1546" width="13.875" style="1" customWidth="1"/>
    <col min="1547" max="1547" width="7.75" style="1" customWidth="1"/>
    <col min="1548" max="1548" width="12.875" style="1" customWidth="1"/>
    <col min="1549" max="1549" width="6.125" style="1" customWidth="1"/>
    <col min="1550" max="1550" width="16.375" style="1" customWidth="1"/>
    <col min="1551" max="1551" width="1.625" style="1" customWidth="1"/>
    <col min="1552" max="1795" width="9" style="1"/>
    <col min="1796" max="1796" width="1.625" style="1" customWidth="1"/>
    <col min="1797" max="1797" width="8.375" style="1" customWidth="1"/>
    <col min="1798" max="1798" width="6.125" style="1" customWidth="1"/>
    <col min="1799" max="1799" width="12" style="1" customWidth="1"/>
    <col min="1800" max="1800" width="13.75" style="1" customWidth="1"/>
    <col min="1801" max="1801" width="8.5" style="1" customWidth="1"/>
    <col min="1802" max="1802" width="13.875" style="1" customWidth="1"/>
    <col min="1803" max="1803" width="7.75" style="1" customWidth="1"/>
    <col min="1804" max="1804" width="12.875" style="1" customWidth="1"/>
    <col min="1805" max="1805" width="6.125" style="1" customWidth="1"/>
    <col min="1806" max="1806" width="16.375" style="1" customWidth="1"/>
    <col min="1807" max="1807" width="1.625" style="1" customWidth="1"/>
    <col min="1808" max="2051" width="9" style="1"/>
    <col min="2052" max="2052" width="1.625" style="1" customWidth="1"/>
    <col min="2053" max="2053" width="8.375" style="1" customWidth="1"/>
    <col min="2054" max="2054" width="6.125" style="1" customWidth="1"/>
    <col min="2055" max="2055" width="12" style="1" customWidth="1"/>
    <col min="2056" max="2056" width="13.75" style="1" customWidth="1"/>
    <col min="2057" max="2057" width="8.5" style="1" customWidth="1"/>
    <col min="2058" max="2058" width="13.875" style="1" customWidth="1"/>
    <col min="2059" max="2059" width="7.75" style="1" customWidth="1"/>
    <col min="2060" max="2060" width="12.875" style="1" customWidth="1"/>
    <col min="2061" max="2061" width="6.125" style="1" customWidth="1"/>
    <col min="2062" max="2062" width="16.375" style="1" customWidth="1"/>
    <col min="2063" max="2063" width="1.625" style="1" customWidth="1"/>
    <col min="2064" max="2307" width="9" style="1"/>
    <col min="2308" max="2308" width="1.625" style="1" customWidth="1"/>
    <col min="2309" max="2309" width="8.375" style="1" customWidth="1"/>
    <col min="2310" max="2310" width="6.125" style="1" customWidth="1"/>
    <col min="2311" max="2311" width="12" style="1" customWidth="1"/>
    <col min="2312" max="2312" width="13.75" style="1" customWidth="1"/>
    <col min="2313" max="2313" width="8.5" style="1" customWidth="1"/>
    <col min="2314" max="2314" width="13.875" style="1" customWidth="1"/>
    <col min="2315" max="2315" width="7.75" style="1" customWidth="1"/>
    <col min="2316" max="2316" width="12.875" style="1" customWidth="1"/>
    <col min="2317" max="2317" width="6.125" style="1" customWidth="1"/>
    <col min="2318" max="2318" width="16.375" style="1" customWidth="1"/>
    <col min="2319" max="2319" width="1.625" style="1" customWidth="1"/>
    <col min="2320" max="2563" width="9" style="1"/>
    <col min="2564" max="2564" width="1.625" style="1" customWidth="1"/>
    <col min="2565" max="2565" width="8.375" style="1" customWidth="1"/>
    <col min="2566" max="2566" width="6.125" style="1" customWidth="1"/>
    <col min="2567" max="2567" width="12" style="1" customWidth="1"/>
    <col min="2568" max="2568" width="13.75" style="1" customWidth="1"/>
    <col min="2569" max="2569" width="8.5" style="1" customWidth="1"/>
    <col min="2570" max="2570" width="13.875" style="1" customWidth="1"/>
    <col min="2571" max="2571" width="7.75" style="1" customWidth="1"/>
    <col min="2572" max="2572" width="12.875" style="1" customWidth="1"/>
    <col min="2573" max="2573" width="6.125" style="1" customWidth="1"/>
    <col min="2574" max="2574" width="16.375" style="1" customWidth="1"/>
    <col min="2575" max="2575" width="1.625" style="1" customWidth="1"/>
    <col min="2576" max="2819" width="9" style="1"/>
    <col min="2820" max="2820" width="1.625" style="1" customWidth="1"/>
    <col min="2821" max="2821" width="8.375" style="1" customWidth="1"/>
    <col min="2822" max="2822" width="6.125" style="1" customWidth="1"/>
    <col min="2823" max="2823" width="12" style="1" customWidth="1"/>
    <col min="2824" max="2824" width="13.75" style="1" customWidth="1"/>
    <col min="2825" max="2825" width="8.5" style="1" customWidth="1"/>
    <col min="2826" max="2826" width="13.875" style="1" customWidth="1"/>
    <col min="2827" max="2827" width="7.75" style="1" customWidth="1"/>
    <col min="2828" max="2828" width="12.875" style="1" customWidth="1"/>
    <col min="2829" max="2829" width="6.125" style="1" customWidth="1"/>
    <col min="2830" max="2830" width="16.375" style="1" customWidth="1"/>
    <col min="2831" max="2831" width="1.625" style="1" customWidth="1"/>
    <col min="2832" max="3075" width="9" style="1"/>
    <col min="3076" max="3076" width="1.625" style="1" customWidth="1"/>
    <col min="3077" max="3077" width="8.375" style="1" customWidth="1"/>
    <col min="3078" max="3078" width="6.125" style="1" customWidth="1"/>
    <col min="3079" max="3079" width="12" style="1" customWidth="1"/>
    <col min="3080" max="3080" width="13.75" style="1" customWidth="1"/>
    <col min="3081" max="3081" width="8.5" style="1" customWidth="1"/>
    <col min="3082" max="3082" width="13.875" style="1" customWidth="1"/>
    <col min="3083" max="3083" width="7.75" style="1" customWidth="1"/>
    <col min="3084" max="3084" width="12.875" style="1" customWidth="1"/>
    <col min="3085" max="3085" width="6.125" style="1" customWidth="1"/>
    <col min="3086" max="3086" width="16.375" style="1" customWidth="1"/>
    <col min="3087" max="3087" width="1.625" style="1" customWidth="1"/>
    <col min="3088" max="3331" width="9" style="1"/>
    <col min="3332" max="3332" width="1.625" style="1" customWidth="1"/>
    <col min="3333" max="3333" width="8.375" style="1" customWidth="1"/>
    <col min="3334" max="3334" width="6.125" style="1" customWidth="1"/>
    <col min="3335" max="3335" width="12" style="1" customWidth="1"/>
    <col min="3336" max="3336" width="13.75" style="1" customWidth="1"/>
    <col min="3337" max="3337" width="8.5" style="1" customWidth="1"/>
    <col min="3338" max="3338" width="13.875" style="1" customWidth="1"/>
    <col min="3339" max="3339" width="7.75" style="1" customWidth="1"/>
    <col min="3340" max="3340" width="12.875" style="1" customWidth="1"/>
    <col min="3341" max="3341" width="6.125" style="1" customWidth="1"/>
    <col min="3342" max="3342" width="16.375" style="1" customWidth="1"/>
    <col min="3343" max="3343" width="1.625" style="1" customWidth="1"/>
    <col min="3344" max="3587" width="9" style="1"/>
    <col min="3588" max="3588" width="1.625" style="1" customWidth="1"/>
    <col min="3589" max="3589" width="8.375" style="1" customWidth="1"/>
    <col min="3590" max="3590" width="6.125" style="1" customWidth="1"/>
    <col min="3591" max="3591" width="12" style="1" customWidth="1"/>
    <col min="3592" max="3592" width="13.75" style="1" customWidth="1"/>
    <col min="3593" max="3593" width="8.5" style="1" customWidth="1"/>
    <col min="3594" max="3594" width="13.875" style="1" customWidth="1"/>
    <col min="3595" max="3595" width="7.75" style="1" customWidth="1"/>
    <col min="3596" max="3596" width="12.875" style="1" customWidth="1"/>
    <col min="3597" max="3597" width="6.125" style="1" customWidth="1"/>
    <col min="3598" max="3598" width="16.375" style="1" customWidth="1"/>
    <col min="3599" max="3599" width="1.625" style="1" customWidth="1"/>
    <col min="3600" max="3843" width="9" style="1"/>
    <col min="3844" max="3844" width="1.625" style="1" customWidth="1"/>
    <col min="3845" max="3845" width="8.375" style="1" customWidth="1"/>
    <col min="3846" max="3846" width="6.125" style="1" customWidth="1"/>
    <col min="3847" max="3847" width="12" style="1" customWidth="1"/>
    <col min="3848" max="3848" width="13.75" style="1" customWidth="1"/>
    <col min="3849" max="3849" width="8.5" style="1" customWidth="1"/>
    <col min="3850" max="3850" width="13.875" style="1" customWidth="1"/>
    <col min="3851" max="3851" width="7.75" style="1" customWidth="1"/>
    <col min="3852" max="3852" width="12.875" style="1" customWidth="1"/>
    <col min="3853" max="3853" width="6.125" style="1" customWidth="1"/>
    <col min="3854" max="3854" width="16.375" style="1" customWidth="1"/>
    <col min="3855" max="3855" width="1.625" style="1" customWidth="1"/>
    <col min="3856" max="4099" width="9" style="1"/>
    <col min="4100" max="4100" width="1.625" style="1" customWidth="1"/>
    <col min="4101" max="4101" width="8.375" style="1" customWidth="1"/>
    <col min="4102" max="4102" width="6.125" style="1" customWidth="1"/>
    <col min="4103" max="4103" width="12" style="1" customWidth="1"/>
    <col min="4104" max="4104" width="13.75" style="1" customWidth="1"/>
    <col min="4105" max="4105" width="8.5" style="1" customWidth="1"/>
    <col min="4106" max="4106" width="13.875" style="1" customWidth="1"/>
    <col min="4107" max="4107" width="7.75" style="1" customWidth="1"/>
    <col min="4108" max="4108" width="12.875" style="1" customWidth="1"/>
    <col min="4109" max="4109" width="6.125" style="1" customWidth="1"/>
    <col min="4110" max="4110" width="16.375" style="1" customWidth="1"/>
    <col min="4111" max="4111" width="1.625" style="1" customWidth="1"/>
    <col min="4112" max="4355" width="9" style="1"/>
    <col min="4356" max="4356" width="1.625" style="1" customWidth="1"/>
    <col min="4357" max="4357" width="8.375" style="1" customWidth="1"/>
    <col min="4358" max="4358" width="6.125" style="1" customWidth="1"/>
    <col min="4359" max="4359" width="12" style="1" customWidth="1"/>
    <col min="4360" max="4360" width="13.75" style="1" customWidth="1"/>
    <col min="4361" max="4361" width="8.5" style="1" customWidth="1"/>
    <col min="4362" max="4362" width="13.875" style="1" customWidth="1"/>
    <col min="4363" max="4363" width="7.75" style="1" customWidth="1"/>
    <col min="4364" max="4364" width="12.875" style="1" customWidth="1"/>
    <col min="4365" max="4365" width="6.125" style="1" customWidth="1"/>
    <col min="4366" max="4366" width="16.375" style="1" customWidth="1"/>
    <col min="4367" max="4367" width="1.625" style="1" customWidth="1"/>
    <col min="4368" max="4611" width="9" style="1"/>
    <col min="4612" max="4612" width="1.625" style="1" customWidth="1"/>
    <col min="4613" max="4613" width="8.375" style="1" customWidth="1"/>
    <col min="4614" max="4614" width="6.125" style="1" customWidth="1"/>
    <col min="4615" max="4615" width="12" style="1" customWidth="1"/>
    <col min="4616" max="4616" width="13.75" style="1" customWidth="1"/>
    <col min="4617" max="4617" width="8.5" style="1" customWidth="1"/>
    <col min="4618" max="4618" width="13.875" style="1" customWidth="1"/>
    <col min="4619" max="4619" width="7.75" style="1" customWidth="1"/>
    <col min="4620" max="4620" width="12.875" style="1" customWidth="1"/>
    <col min="4621" max="4621" width="6.125" style="1" customWidth="1"/>
    <col min="4622" max="4622" width="16.375" style="1" customWidth="1"/>
    <col min="4623" max="4623" width="1.625" style="1" customWidth="1"/>
    <col min="4624" max="4867" width="9" style="1"/>
    <col min="4868" max="4868" width="1.625" style="1" customWidth="1"/>
    <col min="4869" max="4869" width="8.375" style="1" customWidth="1"/>
    <col min="4870" max="4870" width="6.125" style="1" customWidth="1"/>
    <col min="4871" max="4871" width="12" style="1" customWidth="1"/>
    <col min="4872" max="4872" width="13.75" style="1" customWidth="1"/>
    <col min="4873" max="4873" width="8.5" style="1" customWidth="1"/>
    <col min="4874" max="4874" width="13.875" style="1" customWidth="1"/>
    <col min="4875" max="4875" width="7.75" style="1" customWidth="1"/>
    <col min="4876" max="4876" width="12.875" style="1" customWidth="1"/>
    <col min="4877" max="4877" width="6.125" style="1" customWidth="1"/>
    <col min="4878" max="4878" width="16.375" style="1" customWidth="1"/>
    <col min="4879" max="4879" width="1.625" style="1" customWidth="1"/>
    <col min="4880" max="5123" width="9" style="1"/>
    <col min="5124" max="5124" width="1.625" style="1" customWidth="1"/>
    <col min="5125" max="5125" width="8.375" style="1" customWidth="1"/>
    <col min="5126" max="5126" width="6.125" style="1" customWidth="1"/>
    <col min="5127" max="5127" width="12" style="1" customWidth="1"/>
    <col min="5128" max="5128" width="13.75" style="1" customWidth="1"/>
    <col min="5129" max="5129" width="8.5" style="1" customWidth="1"/>
    <col min="5130" max="5130" width="13.875" style="1" customWidth="1"/>
    <col min="5131" max="5131" width="7.75" style="1" customWidth="1"/>
    <col min="5132" max="5132" width="12.875" style="1" customWidth="1"/>
    <col min="5133" max="5133" width="6.125" style="1" customWidth="1"/>
    <col min="5134" max="5134" width="16.375" style="1" customWidth="1"/>
    <col min="5135" max="5135" width="1.625" style="1" customWidth="1"/>
    <col min="5136" max="5379" width="9" style="1"/>
    <col min="5380" max="5380" width="1.625" style="1" customWidth="1"/>
    <col min="5381" max="5381" width="8.375" style="1" customWidth="1"/>
    <col min="5382" max="5382" width="6.125" style="1" customWidth="1"/>
    <col min="5383" max="5383" width="12" style="1" customWidth="1"/>
    <col min="5384" max="5384" width="13.75" style="1" customWidth="1"/>
    <col min="5385" max="5385" width="8.5" style="1" customWidth="1"/>
    <col min="5386" max="5386" width="13.875" style="1" customWidth="1"/>
    <col min="5387" max="5387" width="7.75" style="1" customWidth="1"/>
    <col min="5388" max="5388" width="12.875" style="1" customWidth="1"/>
    <col min="5389" max="5389" width="6.125" style="1" customWidth="1"/>
    <col min="5390" max="5390" width="16.375" style="1" customWidth="1"/>
    <col min="5391" max="5391" width="1.625" style="1" customWidth="1"/>
    <col min="5392" max="5635" width="9" style="1"/>
    <col min="5636" max="5636" width="1.625" style="1" customWidth="1"/>
    <col min="5637" max="5637" width="8.375" style="1" customWidth="1"/>
    <col min="5638" max="5638" width="6.125" style="1" customWidth="1"/>
    <col min="5639" max="5639" width="12" style="1" customWidth="1"/>
    <col min="5640" max="5640" width="13.75" style="1" customWidth="1"/>
    <col min="5641" max="5641" width="8.5" style="1" customWidth="1"/>
    <col min="5642" max="5642" width="13.875" style="1" customWidth="1"/>
    <col min="5643" max="5643" width="7.75" style="1" customWidth="1"/>
    <col min="5644" max="5644" width="12.875" style="1" customWidth="1"/>
    <col min="5645" max="5645" width="6.125" style="1" customWidth="1"/>
    <col min="5646" max="5646" width="16.375" style="1" customWidth="1"/>
    <col min="5647" max="5647" width="1.625" style="1" customWidth="1"/>
    <col min="5648" max="5891" width="9" style="1"/>
    <col min="5892" max="5892" width="1.625" style="1" customWidth="1"/>
    <col min="5893" max="5893" width="8.375" style="1" customWidth="1"/>
    <col min="5894" max="5894" width="6.125" style="1" customWidth="1"/>
    <col min="5895" max="5895" width="12" style="1" customWidth="1"/>
    <col min="5896" max="5896" width="13.75" style="1" customWidth="1"/>
    <col min="5897" max="5897" width="8.5" style="1" customWidth="1"/>
    <col min="5898" max="5898" width="13.875" style="1" customWidth="1"/>
    <col min="5899" max="5899" width="7.75" style="1" customWidth="1"/>
    <col min="5900" max="5900" width="12.875" style="1" customWidth="1"/>
    <col min="5901" max="5901" width="6.125" style="1" customWidth="1"/>
    <col min="5902" max="5902" width="16.375" style="1" customWidth="1"/>
    <col min="5903" max="5903" width="1.625" style="1" customWidth="1"/>
    <col min="5904" max="6147" width="9" style="1"/>
    <col min="6148" max="6148" width="1.625" style="1" customWidth="1"/>
    <col min="6149" max="6149" width="8.375" style="1" customWidth="1"/>
    <col min="6150" max="6150" width="6.125" style="1" customWidth="1"/>
    <col min="6151" max="6151" width="12" style="1" customWidth="1"/>
    <col min="6152" max="6152" width="13.75" style="1" customWidth="1"/>
    <col min="6153" max="6153" width="8.5" style="1" customWidth="1"/>
    <col min="6154" max="6154" width="13.875" style="1" customWidth="1"/>
    <col min="6155" max="6155" width="7.75" style="1" customWidth="1"/>
    <col min="6156" max="6156" width="12.875" style="1" customWidth="1"/>
    <col min="6157" max="6157" width="6.125" style="1" customWidth="1"/>
    <col min="6158" max="6158" width="16.375" style="1" customWidth="1"/>
    <col min="6159" max="6159" width="1.625" style="1" customWidth="1"/>
    <col min="6160" max="6403" width="9" style="1"/>
    <col min="6404" max="6404" width="1.625" style="1" customWidth="1"/>
    <col min="6405" max="6405" width="8.375" style="1" customWidth="1"/>
    <col min="6406" max="6406" width="6.125" style="1" customWidth="1"/>
    <col min="6407" max="6407" width="12" style="1" customWidth="1"/>
    <col min="6408" max="6408" width="13.75" style="1" customWidth="1"/>
    <col min="6409" max="6409" width="8.5" style="1" customWidth="1"/>
    <col min="6410" max="6410" width="13.875" style="1" customWidth="1"/>
    <col min="6411" max="6411" width="7.75" style="1" customWidth="1"/>
    <col min="6412" max="6412" width="12.875" style="1" customWidth="1"/>
    <col min="6413" max="6413" width="6.125" style="1" customWidth="1"/>
    <col min="6414" max="6414" width="16.375" style="1" customWidth="1"/>
    <col min="6415" max="6415" width="1.625" style="1" customWidth="1"/>
    <col min="6416" max="6659" width="9" style="1"/>
    <col min="6660" max="6660" width="1.625" style="1" customWidth="1"/>
    <col min="6661" max="6661" width="8.375" style="1" customWidth="1"/>
    <col min="6662" max="6662" width="6.125" style="1" customWidth="1"/>
    <col min="6663" max="6663" width="12" style="1" customWidth="1"/>
    <col min="6664" max="6664" width="13.75" style="1" customWidth="1"/>
    <col min="6665" max="6665" width="8.5" style="1" customWidth="1"/>
    <col min="6666" max="6666" width="13.875" style="1" customWidth="1"/>
    <col min="6667" max="6667" width="7.75" style="1" customWidth="1"/>
    <col min="6668" max="6668" width="12.875" style="1" customWidth="1"/>
    <col min="6669" max="6669" width="6.125" style="1" customWidth="1"/>
    <col min="6670" max="6670" width="16.375" style="1" customWidth="1"/>
    <col min="6671" max="6671" width="1.625" style="1" customWidth="1"/>
    <col min="6672" max="6915" width="9" style="1"/>
    <col min="6916" max="6916" width="1.625" style="1" customWidth="1"/>
    <col min="6917" max="6917" width="8.375" style="1" customWidth="1"/>
    <col min="6918" max="6918" width="6.125" style="1" customWidth="1"/>
    <col min="6919" max="6919" width="12" style="1" customWidth="1"/>
    <col min="6920" max="6920" width="13.75" style="1" customWidth="1"/>
    <col min="6921" max="6921" width="8.5" style="1" customWidth="1"/>
    <col min="6922" max="6922" width="13.875" style="1" customWidth="1"/>
    <col min="6923" max="6923" width="7.75" style="1" customWidth="1"/>
    <col min="6924" max="6924" width="12.875" style="1" customWidth="1"/>
    <col min="6925" max="6925" width="6.125" style="1" customWidth="1"/>
    <col min="6926" max="6926" width="16.375" style="1" customWidth="1"/>
    <col min="6927" max="6927" width="1.625" style="1" customWidth="1"/>
    <col min="6928" max="7171" width="9" style="1"/>
    <col min="7172" max="7172" width="1.625" style="1" customWidth="1"/>
    <col min="7173" max="7173" width="8.375" style="1" customWidth="1"/>
    <col min="7174" max="7174" width="6.125" style="1" customWidth="1"/>
    <col min="7175" max="7175" width="12" style="1" customWidth="1"/>
    <col min="7176" max="7176" width="13.75" style="1" customWidth="1"/>
    <col min="7177" max="7177" width="8.5" style="1" customWidth="1"/>
    <col min="7178" max="7178" width="13.875" style="1" customWidth="1"/>
    <col min="7179" max="7179" width="7.75" style="1" customWidth="1"/>
    <col min="7180" max="7180" width="12.875" style="1" customWidth="1"/>
    <col min="7181" max="7181" width="6.125" style="1" customWidth="1"/>
    <col min="7182" max="7182" width="16.375" style="1" customWidth="1"/>
    <col min="7183" max="7183" width="1.625" style="1" customWidth="1"/>
    <col min="7184" max="7427" width="9" style="1"/>
    <col min="7428" max="7428" width="1.625" style="1" customWidth="1"/>
    <col min="7429" max="7429" width="8.375" style="1" customWidth="1"/>
    <col min="7430" max="7430" width="6.125" style="1" customWidth="1"/>
    <col min="7431" max="7431" width="12" style="1" customWidth="1"/>
    <col min="7432" max="7432" width="13.75" style="1" customWidth="1"/>
    <col min="7433" max="7433" width="8.5" style="1" customWidth="1"/>
    <col min="7434" max="7434" width="13.875" style="1" customWidth="1"/>
    <col min="7435" max="7435" width="7.75" style="1" customWidth="1"/>
    <col min="7436" max="7436" width="12.875" style="1" customWidth="1"/>
    <col min="7437" max="7437" width="6.125" style="1" customWidth="1"/>
    <col min="7438" max="7438" width="16.375" style="1" customWidth="1"/>
    <col min="7439" max="7439" width="1.625" style="1" customWidth="1"/>
    <col min="7440" max="7683" width="9" style="1"/>
    <col min="7684" max="7684" width="1.625" style="1" customWidth="1"/>
    <col min="7685" max="7685" width="8.375" style="1" customWidth="1"/>
    <col min="7686" max="7686" width="6.125" style="1" customWidth="1"/>
    <col min="7687" max="7687" width="12" style="1" customWidth="1"/>
    <col min="7688" max="7688" width="13.75" style="1" customWidth="1"/>
    <col min="7689" max="7689" width="8.5" style="1" customWidth="1"/>
    <col min="7690" max="7690" width="13.875" style="1" customWidth="1"/>
    <col min="7691" max="7691" width="7.75" style="1" customWidth="1"/>
    <col min="7692" max="7692" width="12.875" style="1" customWidth="1"/>
    <col min="7693" max="7693" width="6.125" style="1" customWidth="1"/>
    <col min="7694" max="7694" width="16.375" style="1" customWidth="1"/>
    <col min="7695" max="7695" width="1.625" style="1" customWidth="1"/>
    <col min="7696" max="7939" width="9" style="1"/>
    <col min="7940" max="7940" width="1.625" style="1" customWidth="1"/>
    <col min="7941" max="7941" width="8.375" style="1" customWidth="1"/>
    <col min="7942" max="7942" width="6.125" style="1" customWidth="1"/>
    <col min="7943" max="7943" width="12" style="1" customWidth="1"/>
    <col min="7944" max="7944" width="13.75" style="1" customWidth="1"/>
    <col min="7945" max="7945" width="8.5" style="1" customWidth="1"/>
    <col min="7946" max="7946" width="13.875" style="1" customWidth="1"/>
    <col min="7947" max="7947" width="7.75" style="1" customWidth="1"/>
    <col min="7948" max="7948" width="12.875" style="1" customWidth="1"/>
    <col min="7949" max="7949" width="6.125" style="1" customWidth="1"/>
    <col min="7950" max="7950" width="16.375" style="1" customWidth="1"/>
    <col min="7951" max="7951" width="1.625" style="1" customWidth="1"/>
    <col min="7952" max="8195" width="9" style="1"/>
    <col min="8196" max="8196" width="1.625" style="1" customWidth="1"/>
    <col min="8197" max="8197" width="8.375" style="1" customWidth="1"/>
    <col min="8198" max="8198" width="6.125" style="1" customWidth="1"/>
    <col min="8199" max="8199" width="12" style="1" customWidth="1"/>
    <col min="8200" max="8200" width="13.75" style="1" customWidth="1"/>
    <col min="8201" max="8201" width="8.5" style="1" customWidth="1"/>
    <col min="8202" max="8202" width="13.875" style="1" customWidth="1"/>
    <col min="8203" max="8203" width="7.75" style="1" customWidth="1"/>
    <col min="8204" max="8204" width="12.875" style="1" customWidth="1"/>
    <col min="8205" max="8205" width="6.125" style="1" customWidth="1"/>
    <col min="8206" max="8206" width="16.375" style="1" customWidth="1"/>
    <col min="8207" max="8207" width="1.625" style="1" customWidth="1"/>
    <col min="8208" max="8451" width="9" style="1"/>
    <col min="8452" max="8452" width="1.625" style="1" customWidth="1"/>
    <col min="8453" max="8453" width="8.375" style="1" customWidth="1"/>
    <col min="8454" max="8454" width="6.125" style="1" customWidth="1"/>
    <col min="8455" max="8455" width="12" style="1" customWidth="1"/>
    <col min="8456" max="8456" width="13.75" style="1" customWidth="1"/>
    <col min="8457" max="8457" width="8.5" style="1" customWidth="1"/>
    <col min="8458" max="8458" width="13.875" style="1" customWidth="1"/>
    <col min="8459" max="8459" width="7.75" style="1" customWidth="1"/>
    <col min="8460" max="8460" width="12.875" style="1" customWidth="1"/>
    <col min="8461" max="8461" width="6.125" style="1" customWidth="1"/>
    <col min="8462" max="8462" width="16.375" style="1" customWidth="1"/>
    <col min="8463" max="8463" width="1.625" style="1" customWidth="1"/>
    <col min="8464" max="8707" width="9" style="1"/>
    <col min="8708" max="8708" width="1.625" style="1" customWidth="1"/>
    <col min="8709" max="8709" width="8.375" style="1" customWidth="1"/>
    <col min="8710" max="8710" width="6.125" style="1" customWidth="1"/>
    <col min="8711" max="8711" width="12" style="1" customWidth="1"/>
    <col min="8712" max="8712" width="13.75" style="1" customWidth="1"/>
    <col min="8713" max="8713" width="8.5" style="1" customWidth="1"/>
    <col min="8714" max="8714" width="13.875" style="1" customWidth="1"/>
    <col min="8715" max="8715" width="7.75" style="1" customWidth="1"/>
    <col min="8716" max="8716" width="12.875" style="1" customWidth="1"/>
    <col min="8717" max="8717" width="6.125" style="1" customWidth="1"/>
    <col min="8718" max="8718" width="16.375" style="1" customWidth="1"/>
    <col min="8719" max="8719" width="1.625" style="1" customWidth="1"/>
    <col min="8720" max="8963" width="9" style="1"/>
    <col min="8964" max="8964" width="1.625" style="1" customWidth="1"/>
    <col min="8965" max="8965" width="8.375" style="1" customWidth="1"/>
    <col min="8966" max="8966" width="6.125" style="1" customWidth="1"/>
    <col min="8967" max="8967" width="12" style="1" customWidth="1"/>
    <col min="8968" max="8968" width="13.75" style="1" customWidth="1"/>
    <col min="8969" max="8969" width="8.5" style="1" customWidth="1"/>
    <col min="8970" max="8970" width="13.875" style="1" customWidth="1"/>
    <col min="8971" max="8971" width="7.75" style="1" customWidth="1"/>
    <col min="8972" max="8972" width="12.875" style="1" customWidth="1"/>
    <col min="8973" max="8973" width="6.125" style="1" customWidth="1"/>
    <col min="8974" max="8974" width="16.375" style="1" customWidth="1"/>
    <col min="8975" max="8975" width="1.625" style="1" customWidth="1"/>
    <col min="8976" max="9219" width="9" style="1"/>
    <col min="9220" max="9220" width="1.625" style="1" customWidth="1"/>
    <col min="9221" max="9221" width="8.375" style="1" customWidth="1"/>
    <col min="9222" max="9222" width="6.125" style="1" customWidth="1"/>
    <col min="9223" max="9223" width="12" style="1" customWidth="1"/>
    <col min="9224" max="9224" width="13.75" style="1" customWidth="1"/>
    <col min="9225" max="9225" width="8.5" style="1" customWidth="1"/>
    <col min="9226" max="9226" width="13.875" style="1" customWidth="1"/>
    <col min="9227" max="9227" width="7.75" style="1" customWidth="1"/>
    <col min="9228" max="9228" width="12.875" style="1" customWidth="1"/>
    <col min="9229" max="9229" width="6.125" style="1" customWidth="1"/>
    <col min="9230" max="9230" width="16.375" style="1" customWidth="1"/>
    <col min="9231" max="9231" width="1.625" style="1" customWidth="1"/>
    <col min="9232" max="9475" width="9" style="1"/>
    <col min="9476" max="9476" width="1.625" style="1" customWidth="1"/>
    <col min="9477" max="9477" width="8.375" style="1" customWidth="1"/>
    <col min="9478" max="9478" width="6.125" style="1" customWidth="1"/>
    <col min="9479" max="9479" width="12" style="1" customWidth="1"/>
    <col min="9480" max="9480" width="13.75" style="1" customWidth="1"/>
    <col min="9481" max="9481" width="8.5" style="1" customWidth="1"/>
    <col min="9482" max="9482" width="13.875" style="1" customWidth="1"/>
    <col min="9483" max="9483" width="7.75" style="1" customWidth="1"/>
    <col min="9484" max="9484" width="12.875" style="1" customWidth="1"/>
    <col min="9485" max="9485" width="6.125" style="1" customWidth="1"/>
    <col min="9486" max="9486" width="16.375" style="1" customWidth="1"/>
    <col min="9487" max="9487" width="1.625" style="1" customWidth="1"/>
    <col min="9488" max="9731" width="9" style="1"/>
    <col min="9732" max="9732" width="1.625" style="1" customWidth="1"/>
    <col min="9733" max="9733" width="8.375" style="1" customWidth="1"/>
    <col min="9734" max="9734" width="6.125" style="1" customWidth="1"/>
    <col min="9735" max="9735" width="12" style="1" customWidth="1"/>
    <col min="9736" max="9736" width="13.75" style="1" customWidth="1"/>
    <col min="9737" max="9737" width="8.5" style="1" customWidth="1"/>
    <col min="9738" max="9738" width="13.875" style="1" customWidth="1"/>
    <col min="9739" max="9739" width="7.75" style="1" customWidth="1"/>
    <col min="9740" max="9740" width="12.875" style="1" customWidth="1"/>
    <col min="9741" max="9741" width="6.125" style="1" customWidth="1"/>
    <col min="9742" max="9742" width="16.375" style="1" customWidth="1"/>
    <col min="9743" max="9743" width="1.625" style="1" customWidth="1"/>
    <col min="9744" max="9987" width="9" style="1"/>
    <col min="9988" max="9988" width="1.625" style="1" customWidth="1"/>
    <col min="9989" max="9989" width="8.375" style="1" customWidth="1"/>
    <col min="9990" max="9990" width="6.125" style="1" customWidth="1"/>
    <col min="9991" max="9991" width="12" style="1" customWidth="1"/>
    <col min="9992" max="9992" width="13.75" style="1" customWidth="1"/>
    <col min="9993" max="9993" width="8.5" style="1" customWidth="1"/>
    <col min="9994" max="9994" width="13.875" style="1" customWidth="1"/>
    <col min="9995" max="9995" width="7.75" style="1" customWidth="1"/>
    <col min="9996" max="9996" width="12.875" style="1" customWidth="1"/>
    <col min="9997" max="9997" width="6.125" style="1" customWidth="1"/>
    <col min="9998" max="9998" width="16.375" style="1" customWidth="1"/>
    <col min="9999" max="9999" width="1.625" style="1" customWidth="1"/>
    <col min="10000" max="10243" width="9" style="1"/>
    <col min="10244" max="10244" width="1.625" style="1" customWidth="1"/>
    <col min="10245" max="10245" width="8.375" style="1" customWidth="1"/>
    <col min="10246" max="10246" width="6.125" style="1" customWidth="1"/>
    <col min="10247" max="10247" width="12" style="1" customWidth="1"/>
    <col min="10248" max="10248" width="13.75" style="1" customWidth="1"/>
    <col min="10249" max="10249" width="8.5" style="1" customWidth="1"/>
    <col min="10250" max="10250" width="13.875" style="1" customWidth="1"/>
    <col min="10251" max="10251" width="7.75" style="1" customWidth="1"/>
    <col min="10252" max="10252" width="12.875" style="1" customWidth="1"/>
    <col min="10253" max="10253" width="6.125" style="1" customWidth="1"/>
    <col min="10254" max="10254" width="16.375" style="1" customWidth="1"/>
    <col min="10255" max="10255" width="1.625" style="1" customWidth="1"/>
    <col min="10256" max="10499" width="9" style="1"/>
    <col min="10500" max="10500" width="1.625" style="1" customWidth="1"/>
    <col min="10501" max="10501" width="8.375" style="1" customWidth="1"/>
    <col min="10502" max="10502" width="6.125" style="1" customWidth="1"/>
    <col min="10503" max="10503" width="12" style="1" customWidth="1"/>
    <col min="10504" max="10504" width="13.75" style="1" customWidth="1"/>
    <col min="10505" max="10505" width="8.5" style="1" customWidth="1"/>
    <col min="10506" max="10506" width="13.875" style="1" customWidth="1"/>
    <col min="10507" max="10507" width="7.75" style="1" customWidth="1"/>
    <col min="10508" max="10508" width="12.875" style="1" customWidth="1"/>
    <col min="10509" max="10509" width="6.125" style="1" customWidth="1"/>
    <col min="10510" max="10510" width="16.375" style="1" customWidth="1"/>
    <col min="10511" max="10511" width="1.625" style="1" customWidth="1"/>
    <col min="10512" max="10755" width="9" style="1"/>
    <col min="10756" max="10756" width="1.625" style="1" customWidth="1"/>
    <col min="10757" max="10757" width="8.375" style="1" customWidth="1"/>
    <col min="10758" max="10758" width="6.125" style="1" customWidth="1"/>
    <col min="10759" max="10759" width="12" style="1" customWidth="1"/>
    <col min="10760" max="10760" width="13.75" style="1" customWidth="1"/>
    <col min="10761" max="10761" width="8.5" style="1" customWidth="1"/>
    <col min="10762" max="10762" width="13.875" style="1" customWidth="1"/>
    <col min="10763" max="10763" width="7.75" style="1" customWidth="1"/>
    <col min="10764" max="10764" width="12.875" style="1" customWidth="1"/>
    <col min="10765" max="10765" width="6.125" style="1" customWidth="1"/>
    <col min="10766" max="10766" width="16.375" style="1" customWidth="1"/>
    <col min="10767" max="10767" width="1.625" style="1" customWidth="1"/>
    <col min="10768" max="11011" width="9" style="1"/>
    <col min="11012" max="11012" width="1.625" style="1" customWidth="1"/>
    <col min="11013" max="11013" width="8.375" style="1" customWidth="1"/>
    <col min="11014" max="11014" width="6.125" style="1" customWidth="1"/>
    <col min="11015" max="11015" width="12" style="1" customWidth="1"/>
    <col min="11016" max="11016" width="13.75" style="1" customWidth="1"/>
    <col min="11017" max="11017" width="8.5" style="1" customWidth="1"/>
    <col min="11018" max="11018" width="13.875" style="1" customWidth="1"/>
    <col min="11019" max="11019" width="7.75" style="1" customWidth="1"/>
    <col min="11020" max="11020" width="12.875" style="1" customWidth="1"/>
    <col min="11021" max="11021" width="6.125" style="1" customWidth="1"/>
    <col min="11022" max="11022" width="16.375" style="1" customWidth="1"/>
    <col min="11023" max="11023" width="1.625" style="1" customWidth="1"/>
    <col min="11024" max="11267" width="9" style="1"/>
    <col min="11268" max="11268" width="1.625" style="1" customWidth="1"/>
    <col min="11269" max="11269" width="8.375" style="1" customWidth="1"/>
    <col min="11270" max="11270" width="6.125" style="1" customWidth="1"/>
    <col min="11271" max="11271" width="12" style="1" customWidth="1"/>
    <col min="11272" max="11272" width="13.75" style="1" customWidth="1"/>
    <col min="11273" max="11273" width="8.5" style="1" customWidth="1"/>
    <col min="11274" max="11274" width="13.875" style="1" customWidth="1"/>
    <col min="11275" max="11275" width="7.75" style="1" customWidth="1"/>
    <col min="11276" max="11276" width="12.875" style="1" customWidth="1"/>
    <col min="11277" max="11277" width="6.125" style="1" customWidth="1"/>
    <col min="11278" max="11278" width="16.375" style="1" customWidth="1"/>
    <col min="11279" max="11279" width="1.625" style="1" customWidth="1"/>
    <col min="11280" max="11523" width="9" style="1"/>
    <col min="11524" max="11524" width="1.625" style="1" customWidth="1"/>
    <col min="11525" max="11525" width="8.375" style="1" customWidth="1"/>
    <col min="11526" max="11526" width="6.125" style="1" customWidth="1"/>
    <col min="11527" max="11527" width="12" style="1" customWidth="1"/>
    <col min="11528" max="11528" width="13.75" style="1" customWidth="1"/>
    <col min="11529" max="11529" width="8.5" style="1" customWidth="1"/>
    <col min="11530" max="11530" width="13.875" style="1" customWidth="1"/>
    <col min="11531" max="11531" width="7.75" style="1" customWidth="1"/>
    <col min="11532" max="11532" width="12.875" style="1" customWidth="1"/>
    <col min="11533" max="11533" width="6.125" style="1" customWidth="1"/>
    <col min="11534" max="11534" width="16.375" style="1" customWidth="1"/>
    <col min="11535" max="11535" width="1.625" style="1" customWidth="1"/>
    <col min="11536" max="11779" width="9" style="1"/>
    <col min="11780" max="11780" width="1.625" style="1" customWidth="1"/>
    <col min="11781" max="11781" width="8.375" style="1" customWidth="1"/>
    <col min="11782" max="11782" width="6.125" style="1" customWidth="1"/>
    <col min="11783" max="11783" width="12" style="1" customWidth="1"/>
    <col min="11784" max="11784" width="13.75" style="1" customWidth="1"/>
    <col min="11785" max="11785" width="8.5" style="1" customWidth="1"/>
    <col min="11786" max="11786" width="13.875" style="1" customWidth="1"/>
    <col min="11787" max="11787" width="7.75" style="1" customWidth="1"/>
    <col min="11788" max="11788" width="12.875" style="1" customWidth="1"/>
    <col min="11789" max="11789" width="6.125" style="1" customWidth="1"/>
    <col min="11790" max="11790" width="16.375" style="1" customWidth="1"/>
    <col min="11791" max="11791" width="1.625" style="1" customWidth="1"/>
    <col min="11792" max="12035" width="9" style="1"/>
    <col min="12036" max="12036" width="1.625" style="1" customWidth="1"/>
    <col min="12037" max="12037" width="8.375" style="1" customWidth="1"/>
    <col min="12038" max="12038" width="6.125" style="1" customWidth="1"/>
    <col min="12039" max="12039" width="12" style="1" customWidth="1"/>
    <col min="12040" max="12040" width="13.75" style="1" customWidth="1"/>
    <col min="12041" max="12041" width="8.5" style="1" customWidth="1"/>
    <col min="12042" max="12042" width="13.875" style="1" customWidth="1"/>
    <col min="12043" max="12043" width="7.75" style="1" customWidth="1"/>
    <col min="12044" max="12044" width="12.875" style="1" customWidth="1"/>
    <col min="12045" max="12045" width="6.125" style="1" customWidth="1"/>
    <col min="12046" max="12046" width="16.375" style="1" customWidth="1"/>
    <col min="12047" max="12047" width="1.625" style="1" customWidth="1"/>
    <col min="12048" max="12291" width="9" style="1"/>
    <col min="12292" max="12292" width="1.625" style="1" customWidth="1"/>
    <col min="12293" max="12293" width="8.375" style="1" customWidth="1"/>
    <col min="12294" max="12294" width="6.125" style="1" customWidth="1"/>
    <col min="12295" max="12295" width="12" style="1" customWidth="1"/>
    <col min="12296" max="12296" width="13.75" style="1" customWidth="1"/>
    <col min="12297" max="12297" width="8.5" style="1" customWidth="1"/>
    <col min="12298" max="12298" width="13.875" style="1" customWidth="1"/>
    <col min="12299" max="12299" width="7.75" style="1" customWidth="1"/>
    <col min="12300" max="12300" width="12.875" style="1" customWidth="1"/>
    <col min="12301" max="12301" width="6.125" style="1" customWidth="1"/>
    <col min="12302" max="12302" width="16.375" style="1" customWidth="1"/>
    <col min="12303" max="12303" width="1.625" style="1" customWidth="1"/>
    <col min="12304" max="12547" width="9" style="1"/>
    <col min="12548" max="12548" width="1.625" style="1" customWidth="1"/>
    <col min="12549" max="12549" width="8.375" style="1" customWidth="1"/>
    <col min="12550" max="12550" width="6.125" style="1" customWidth="1"/>
    <col min="12551" max="12551" width="12" style="1" customWidth="1"/>
    <col min="12552" max="12552" width="13.75" style="1" customWidth="1"/>
    <col min="12553" max="12553" width="8.5" style="1" customWidth="1"/>
    <col min="12554" max="12554" width="13.875" style="1" customWidth="1"/>
    <col min="12555" max="12555" width="7.75" style="1" customWidth="1"/>
    <col min="12556" max="12556" width="12.875" style="1" customWidth="1"/>
    <col min="12557" max="12557" width="6.125" style="1" customWidth="1"/>
    <col min="12558" max="12558" width="16.375" style="1" customWidth="1"/>
    <col min="12559" max="12559" width="1.625" style="1" customWidth="1"/>
    <col min="12560" max="12803" width="9" style="1"/>
    <col min="12804" max="12804" width="1.625" style="1" customWidth="1"/>
    <col min="12805" max="12805" width="8.375" style="1" customWidth="1"/>
    <col min="12806" max="12806" width="6.125" style="1" customWidth="1"/>
    <col min="12807" max="12807" width="12" style="1" customWidth="1"/>
    <col min="12808" max="12808" width="13.75" style="1" customWidth="1"/>
    <col min="12809" max="12809" width="8.5" style="1" customWidth="1"/>
    <col min="12810" max="12810" width="13.875" style="1" customWidth="1"/>
    <col min="12811" max="12811" width="7.75" style="1" customWidth="1"/>
    <col min="12812" max="12812" width="12.875" style="1" customWidth="1"/>
    <col min="12813" max="12813" width="6.125" style="1" customWidth="1"/>
    <col min="12814" max="12814" width="16.375" style="1" customWidth="1"/>
    <col min="12815" max="12815" width="1.625" style="1" customWidth="1"/>
    <col min="12816" max="13059" width="9" style="1"/>
    <col min="13060" max="13060" width="1.625" style="1" customWidth="1"/>
    <col min="13061" max="13061" width="8.375" style="1" customWidth="1"/>
    <col min="13062" max="13062" width="6.125" style="1" customWidth="1"/>
    <col min="13063" max="13063" width="12" style="1" customWidth="1"/>
    <col min="13064" max="13064" width="13.75" style="1" customWidth="1"/>
    <col min="13065" max="13065" width="8.5" style="1" customWidth="1"/>
    <col min="13066" max="13066" width="13.875" style="1" customWidth="1"/>
    <col min="13067" max="13067" width="7.75" style="1" customWidth="1"/>
    <col min="13068" max="13068" width="12.875" style="1" customWidth="1"/>
    <col min="13069" max="13069" width="6.125" style="1" customWidth="1"/>
    <col min="13070" max="13070" width="16.375" style="1" customWidth="1"/>
    <col min="13071" max="13071" width="1.625" style="1" customWidth="1"/>
    <col min="13072" max="13315" width="9" style="1"/>
    <col min="13316" max="13316" width="1.625" style="1" customWidth="1"/>
    <col min="13317" max="13317" width="8.375" style="1" customWidth="1"/>
    <col min="13318" max="13318" width="6.125" style="1" customWidth="1"/>
    <col min="13319" max="13319" width="12" style="1" customWidth="1"/>
    <col min="13320" max="13320" width="13.75" style="1" customWidth="1"/>
    <col min="13321" max="13321" width="8.5" style="1" customWidth="1"/>
    <col min="13322" max="13322" width="13.875" style="1" customWidth="1"/>
    <col min="13323" max="13323" width="7.75" style="1" customWidth="1"/>
    <col min="13324" max="13324" width="12.875" style="1" customWidth="1"/>
    <col min="13325" max="13325" width="6.125" style="1" customWidth="1"/>
    <col min="13326" max="13326" width="16.375" style="1" customWidth="1"/>
    <col min="13327" max="13327" width="1.625" style="1" customWidth="1"/>
    <col min="13328" max="13571" width="9" style="1"/>
    <col min="13572" max="13572" width="1.625" style="1" customWidth="1"/>
    <col min="13573" max="13573" width="8.375" style="1" customWidth="1"/>
    <col min="13574" max="13574" width="6.125" style="1" customWidth="1"/>
    <col min="13575" max="13575" width="12" style="1" customWidth="1"/>
    <col min="13576" max="13576" width="13.75" style="1" customWidth="1"/>
    <col min="13577" max="13577" width="8.5" style="1" customWidth="1"/>
    <col min="13578" max="13578" width="13.875" style="1" customWidth="1"/>
    <col min="13579" max="13579" width="7.75" style="1" customWidth="1"/>
    <col min="13580" max="13580" width="12.875" style="1" customWidth="1"/>
    <col min="13581" max="13581" width="6.125" style="1" customWidth="1"/>
    <col min="13582" max="13582" width="16.375" style="1" customWidth="1"/>
    <col min="13583" max="13583" width="1.625" style="1" customWidth="1"/>
    <col min="13584" max="13827" width="9" style="1"/>
    <col min="13828" max="13828" width="1.625" style="1" customWidth="1"/>
    <col min="13829" max="13829" width="8.375" style="1" customWidth="1"/>
    <col min="13830" max="13830" width="6.125" style="1" customWidth="1"/>
    <col min="13831" max="13831" width="12" style="1" customWidth="1"/>
    <col min="13832" max="13832" width="13.75" style="1" customWidth="1"/>
    <col min="13833" max="13833" width="8.5" style="1" customWidth="1"/>
    <col min="13834" max="13834" width="13.875" style="1" customWidth="1"/>
    <col min="13835" max="13835" width="7.75" style="1" customWidth="1"/>
    <col min="13836" max="13836" width="12.875" style="1" customWidth="1"/>
    <col min="13837" max="13837" width="6.125" style="1" customWidth="1"/>
    <col min="13838" max="13838" width="16.375" style="1" customWidth="1"/>
    <col min="13839" max="13839" width="1.625" style="1" customWidth="1"/>
    <col min="13840" max="14083" width="9" style="1"/>
    <col min="14084" max="14084" width="1.625" style="1" customWidth="1"/>
    <col min="14085" max="14085" width="8.375" style="1" customWidth="1"/>
    <col min="14086" max="14086" width="6.125" style="1" customWidth="1"/>
    <col min="14087" max="14087" width="12" style="1" customWidth="1"/>
    <col min="14088" max="14088" width="13.75" style="1" customWidth="1"/>
    <col min="14089" max="14089" width="8.5" style="1" customWidth="1"/>
    <col min="14090" max="14090" width="13.875" style="1" customWidth="1"/>
    <col min="14091" max="14091" width="7.75" style="1" customWidth="1"/>
    <col min="14092" max="14092" width="12.875" style="1" customWidth="1"/>
    <col min="14093" max="14093" width="6.125" style="1" customWidth="1"/>
    <col min="14094" max="14094" width="16.375" style="1" customWidth="1"/>
    <col min="14095" max="14095" width="1.625" style="1" customWidth="1"/>
    <col min="14096" max="14339" width="9" style="1"/>
    <col min="14340" max="14340" width="1.625" style="1" customWidth="1"/>
    <col min="14341" max="14341" width="8.375" style="1" customWidth="1"/>
    <col min="14342" max="14342" width="6.125" style="1" customWidth="1"/>
    <col min="14343" max="14343" width="12" style="1" customWidth="1"/>
    <col min="14344" max="14344" width="13.75" style="1" customWidth="1"/>
    <col min="14345" max="14345" width="8.5" style="1" customWidth="1"/>
    <col min="14346" max="14346" width="13.875" style="1" customWidth="1"/>
    <col min="14347" max="14347" width="7.75" style="1" customWidth="1"/>
    <col min="14348" max="14348" width="12.875" style="1" customWidth="1"/>
    <col min="14349" max="14349" width="6.125" style="1" customWidth="1"/>
    <col min="14350" max="14350" width="16.375" style="1" customWidth="1"/>
    <col min="14351" max="14351" width="1.625" style="1" customWidth="1"/>
    <col min="14352" max="14595" width="9" style="1"/>
    <col min="14596" max="14596" width="1.625" style="1" customWidth="1"/>
    <col min="14597" max="14597" width="8.375" style="1" customWidth="1"/>
    <col min="14598" max="14598" width="6.125" style="1" customWidth="1"/>
    <col min="14599" max="14599" width="12" style="1" customWidth="1"/>
    <col min="14600" max="14600" width="13.75" style="1" customWidth="1"/>
    <col min="14601" max="14601" width="8.5" style="1" customWidth="1"/>
    <col min="14602" max="14602" width="13.875" style="1" customWidth="1"/>
    <col min="14603" max="14603" width="7.75" style="1" customWidth="1"/>
    <col min="14604" max="14604" width="12.875" style="1" customWidth="1"/>
    <col min="14605" max="14605" width="6.125" style="1" customWidth="1"/>
    <col min="14606" max="14606" width="16.375" style="1" customWidth="1"/>
    <col min="14607" max="14607" width="1.625" style="1" customWidth="1"/>
    <col min="14608" max="14851" width="9" style="1"/>
    <col min="14852" max="14852" width="1.625" style="1" customWidth="1"/>
    <col min="14853" max="14853" width="8.375" style="1" customWidth="1"/>
    <col min="14854" max="14854" width="6.125" style="1" customWidth="1"/>
    <col min="14855" max="14855" width="12" style="1" customWidth="1"/>
    <col min="14856" max="14856" width="13.75" style="1" customWidth="1"/>
    <col min="14857" max="14857" width="8.5" style="1" customWidth="1"/>
    <col min="14858" max="14858" width="13.875" style="1" customWidth="1"/>
    <col min="14859" max="14859" width="7.75" style="1" customWidth="1"/>
    <col min="14860" max="14860" width="12.875" style="1" customWidth="1"/>
    <col min="14861" max="14861" width="6.125" style="1" customWidth="1"/>
    <col min="14862" max="14862" width="16.375" style="1" customWidth="1"/>
    <col min="14863" max="14863" width="1.625" style="1" customWidth="1"/>
    <col min="14864" max="15107" width="9" style="1"/>
    <col min="15108" max="15108" width="1.625" style="1" customWidth="1"/>
    <col min="15109" max="15109" width="8.375" style="1" customWidth="1"/>
    <col min="15110" max="15110" width="6.125" style="1" customWidth="1"/>
    <col min="15111" max="15111" width="12" style="1" customWidth="1"/>
    <col min="15112" max="15112" width="13.75" style="1" customWidth="1"/>
    <col min="15113" max="15113" width="8.5" style="1" customWidth="1"/>
    <col min="15114" max="15114" width="13.875" style="1" customWidth="1"/>
    <col min="15115" max="15115" width="7.75" style="1" customWidth="1"/>
    <col min="15116" max="15116" width="12.875" style="1" customWidth="1"/>
    <col min="15117" max="15117" width="6.125" style="1" customWidth="1"/>
    <col min="15118" max="15118" width="16.375" style="1" customWidth="1"/>
    <col min="15119" max="15119" width="1.625" style="1" customWidth="1"/>
    <col min="15120" max="15363" width="9" style="1"/>
    <col min="15364" max="15364" width="1.625" style="1" customWidth="1"/>
    <col min="15365" max="15365" width="8.375" style="1" customWidth="1"/>
    <col min="15366" max="15366" width="6.125" style="1" customWidth="1"/>
    <col min="15367" max="15367" width="12" style="1" customWidth="1"/>
    <col min="15368" max="15368" width="13.75" style="1" customWidth="1"/>
    <col min="15369" max="15369" width="8.5" style="1" customWidth="1"/>
    <col min="15370" max="15370" width="13.875" style="1" customWidth="1"/>
    <col min="15371" max="15371" width="7.75" style="1" customWidth="1"/>
    <col min="15372" max="15372" width="12.875" style="1" customWidth="1"/>
    <col min="15373" max="15373" width="6.125" style="1" customWidth="1"/>
    <col min="15374" max="15374" width="16.375" style="1" customWidth="1"/>
    <col min="15375" max="15375" width="1.625" style="1" customWidth="1"/>
    <col min="15376" max="15619" width="9" style="1"/>
    <col min="15620" max="15620" width="1.625" style="1" customWidth="1"/>
    <col min="15621" max="15621" width="8.375" style="1" customWidth="1"/>
    <col min="15622" max="15622" width="6.125" style="1" customWidth="1"/>
    <col min="15623" max="15623" width="12" style="1" customWidth="1"/>
    <col min="15624" max="15624" width="13.75" style="1" customWidth="1"/>
    <col min="15625" max="15625" width="8.5" style="1" customWidth="1"/>
    <col min="15626" max="15626" width="13.875" style="1" customWidth="1"/>
    <col min="15627" max="15627" width="7.75" style="1" customWidth="1"/>
    <col min="15628" max="15628" width="12.875" style="1" customWidth="1"/>
    <col min="15629" max="15629" width="6.125" style="1" customWidth="1"/>
    <col min="15630" max="15630" width="16.375" style="1" customWidth="1"/>
    <col min="15631" max="15631" width="1.625" style="1" customWidth="1"/>
    <col min="15632" max="15875" width="9" style="1"/>
    <col min="15876" max="15876" width="1.625" style="1" customWidth="1"/>
    <col min="15877" max="15877" width="8.375" style="1" customWidth="1"/>
    <col min="15878" max="15878" width="6.125" style="1" customWidth="1"/>
    <col min="15879" max="15879" width="12" style="1" customWidth="1"/>
    <col min="15880" max="15880" width="13.75" style="1" customWidth="1"/>
    <col min="15881" max="15881" width="8.5" style="1" customWidth="1"/>
    <col min="15882" max="15882" width="13.875" style="1" customWidth="1"/>
    <col min="15883" max="15883" width="7.75" style="1" customWidth="1"/>
    <col min="15884" max="15884" width="12.875" style="1" customWidth="1"/>
    <col min="15885" max="15885" width="6.125" style="1" customWidth="1"/>
    <col min="15886" max="15886" width="16.375" style="1" customWidth="1"/>
    <col min="15887" max="15887" width="1.625" style="1" customWidth="1"/>
    <col min="15888" max="16131" width="9" style="1"/>
    <col min="16132" max="16132" width="1.625" style="1" customWidth="1"/>
    <col min="16133" max="16133" width="8.375" style="1" customWidth="1"/>
    <col min="16134" max="16134" width="6.125" style="1" customWidth="1"/>
    <col min="16135" max="16135" width="12" style="1" customWidth="1"/>
    <col min="16136" max="16136" width="13.75" style="1" customWidth="1"/>
    <col min="16137" max="16137" width="8.5" style="1" customWidth="1"/>
    <col min="16138" max="16138" width="13.875" style="1" customWidth="1"/>
    <col min="16139" max="16139" width="7.75" style="1" customWidth="1"/>
    <col min="16140" max="16140" width="12.875" style="1" customWidth="1"/>
    <col min="16141" max="16141" width="6.125" style="1" customWidth="1"/>
    <col min="16142" max="16142" width="16.375" style="1" customWidth="1"/>
    <col min="16143" max="16143" width="1.625" style="1" customWidth="1"/>
    <col min="16144" max="16384" width="9" style="1"/>
  </cols>
  <sheetData>
    <row r="1" spans="1:16" ht="31.5" customHeight="1" x14ac:dyDescent="0.15">
      <c r="A1" s="83"/>
      <c r="B1" s="83"/>
      <c r="C1" s="4"/>
      <c r="D1" s="46"/>
      <c r="F1" s="5"/>
      <c r="O1" s="47" t="s">
        <v>99</v>
      </c>
    </row>
    <row r="2" spans="1:16" ht="27.75" customHeight="1" x14ac:dyDescent="0.15">
      <c r="B2" s="256" t="s">
        <v>53</v>
      </c>
      <c r="C2" s="256"/>
      <c r="D2" s="46"/>
      <c r="F2" s="5"/>
    </row>
    <row r="3" spans="1:16" ht="24" x14ac:dyDescent="0.15">
      <c r="B3" s="7"/>
      <c r="C3" s="218" t="s">
        <v>100</v>
      </c>
      <c r="D3" s="218"/>
      <c r="E3" s="6" t="s">
        <v>91</v>
      </c>
      <c r="F3" s="7" t="s">
        <v>95</v>
      </c>
      <c r="G3" s="7"/>
      <c r="H3" s="7"/>
      <c r="I3" s="7"/>
      <c r="J3" s="7"/>
      <c r="K3" s="7"/>
      <c r="L3" s="7"/>
      <c r="M3" s="7"/>
      <c r="N3" s="7"/>
      <c r="O3" s="7"/>
    </row>
    <row r="4" spans="1:16" ht="24.75" customHeight="1" x14ac:dyDescent="0.15"/>
    <row r="5" spans="1:16" ht="22.5" customHeight="1" x14ac:dyDescent="0.15">
      <c r="A5" s="3"/>
      <c r="B5" s="8" t="s">
        <v>1</v>
      </c>
      <c r="C5" s="257" t="s">
        <v>93</v>
      </c>
      <c r="D5" s="257"/>
      <c r="F5" s="10"/>
      <c r="O5" s="11"/>
    </row>
    <row r="6" spans="1:16" ht="22.5" customHeight="1" x14ac:dyDescent="0.15">
      <c r="A6" s="3"/>
      <c r="B6" s="84" t="s">
        <v>2</v>
      </c>
      <c r="C6" s="258" t="s">
        <v>96</v>
      </c>
      <c r="D6" s="259"/>
      <c r="F6" s="10"/>
      <c r="O6" s="13"/>
    </row>
    <row r="7" spans="1:16" ht="22.5" customHeight="1" x14ac:dyDescent="0.15">
      <c r="A7" s="3"/>
      <c r="B7" s="9"/>
      <c r="C7" s="48"/>
      <c r="D7" s="48"/>
      <c r="F7" s="10"/>
      <c r="G7" s="14"/>
      <c r="H7" s="14"/>
      <c r="I7" s="14"/>
      <c r="O7" s="13"/>
      <c r="P7" s="12"/>
    </row>
    <row r="8" spans="1:16" ht="22.5" customHeight="1" x14ac:dyDescent="0.15">
      <c r="A8" s="3"/>
      <c r="B8" s="49"/>
      <c r="O8" s="13"/>
      <c r="P8" s="12"/>
    </row>
    <row r="9" spans="1:16" ht="33.75" customHeight="1" x14ac:dyDescent="0.15">
      <c r="A9" s="3"/>
      <c r="B9" s="49"/>
      <c r="O9" s="50"/>
      <c r="P9" s="12"/>
    </row>
    <row r="10" spans="1:16" ht="22.5" customHeight="1" x14ac:dyDescent="0.15">
      <c r="A10" s="3"/>
      <c r="B10" s="49"/>
      <c r="C10" s="260" t="s">
        <v>54</v>
      </c>
      <c r="D10" s="260"/>
      <c r="E10" s="246" t="s">
        <v>55</v>
      </c>
      <c r="F10" s="247"/>
      <c r="G10" s="248"/>
      <c r="H10" s="246" t="s">
        <v>56</v>
      </c>
      <c r="I10" s="247"/>
      <c r="J10" s="247"/>
      <c r="K10" s="248"/>
      <c r="O10" s="50"/>
      <c r="P10" s="12"/>
    </row>
    <row r="11" spans="1:16" ht="26.25" customHeight="1" x14ac:dyDescent="0.15">
      <c r="C11" s="51">
        <v>7.75</v>
      </c>
      <c r="D11" s="52" t="s">
        <v>57</v>
      </c>
      <c r="E11" s="249">
        <v>242</v>
      </c>
      <c r="F11" s="250"/>
      <c r="G11" s="53" t="s">
        <v>58</v>
      </c>
      <c r="H11" s="251">
        <f>C11*E11</f>
        <v>1875.5</v>
      </c>
      <c r="I11" s="252"/>
      <c r="J11" s="252"/>
      <c r="K11" s="81" t="s">
        <v>57</v>
      </c>
      <c r="L11" s="54"/>
      <c r="M11" s="54"/>
      <c r="N11" s="54"/>
    </row>
    <row r="12" spans="1:16" ht="26.25" customHeight="1" x14ac:dyDescent="0.15">
      <c r="C12" s="55"/>
      <c r="D12" s="56"/>
      <c r="E12" s="55"/>
      <c r="F12" s="56"/>
      <c r="G12" s="57"/>
      <c r="H12" s="58"/>
      <c r="I12" s="58"/>
      <c r="J12" s="59"/>
      <c r="K12" s="54"/>
      <c r="L12" s="54"/>
      <c r="M12" s="54"/>
      <c r="N12" s="54"/>
    </row>
    <row r="13" spans="1:16" ht="51.75" customHeight="1" x14ac:dyDescent="0.15">
      <c r="B13" s="60" t="s">
        <v>59</v>
      </c>
      <c r="C13" s="61"/>
      <c r="D13" s="62"/>
      <c r="E13" s="61"/>
      <c r="F13" s="62"/>
      <c r="G13" s="61"/>
      <c r="H13" s="61"/>
      <c r="I13" s="62"/>
      <c r="J13" s="54"/>
      <c r="K13" s="54"/>
      <c r="L13" s="54"/>
      <c r="M13" s="54"/>
      <c r="N13" s="54"/>
    </row>
    <row r="14" spans="1:16" ht="24.75" customHeight="1" x14ac:dyDescent="0.15">
      <c r="B14" s="232" t="s">
        <v>102</v>
      </c>
      <c r="C14" s="253" t="s">
        <v>60</v>
      </c>
      <c r="D14" s="254"/>
      <c r="E14" s="255" t="s">
        <v>61</v>
      </c>
      <c r="F14" s="255"/>
      <c r="G14" s="255"/>
      <c r="H14" s="255"/>
      <c r="I14" s="255"/>
      <c r="J14" s="239" t="s">
        <v>62</v>
      </c>
      <c r="K14" s="240"/>
      <c r="L14" s="239" t="s">
        <v>85</v>
      </c>
      <c r="M14" s="240"/>
      <c r="N14" s="243" t="s">
        <v>63</v>
      </c>
      <c r="O14" s="244"/>
    </row>
    <row r="15" spans="1:16" ht="20.100000000000001" customHeight="1" x14ac:dyDescent="0.15">
      <c r="B15" s="233"/>
      <c r="C15" s="236"/>
      <c r="D15" s="237"/>
      <c r="E15" s="245" t="s">
        <v>64</v>
      </c>
      <c r="F15" s="245"/>
      <c r="G15" s="245" t="s">
        <v>65</v>
      </c>
      <c r="H15" s="245"/>
      <c r="I15" s="245"/>
      <c r="J15" s="241"/>
      <c r="K15" s="242"/>
      <c r="L15" s="241"/>
      <c r="M15" s="242"/>
      <c r="N15" s="243"/>
      <c r="O15" s="244"/>
      <c r="P15" s="31"/>
    </row>
    <row r="16" spans="1:16" ht="21" customHeight="1" x14ac:dyDescent="0.15">
      <c r="B16" s="63" t="s">
        <v>216</v>
      </c>
      <c r="C16" s="64">
        <f>H11</f>
        <v>1875.5</v>
      </c>
      <c r="D16" s="65" t="s">
        <v>217</v>
      </c>
      <c r="E16" s="66">
        <v>103</v>
      </c>
      <c r="F16" s="26" t="s">
        <v>217</v>
      </c>
      <c r="G16" s="224">
        <v>10</v>
      </c>
      <c r="H16" s="225"/>
      <c r="I16" s="26" t="s">
        <v>217</v>
      </c>
      <c r="J16" s="67">
        <f>IF(B16="",0,IF(NOT(AND(E16="",G16="")),ROUNDDOWN(((E16+G16)/(C16+G16))*100,1)))</f>
        <v>5.9</v>
      </c>
      <c r="K16" s="87" t="s">
        <v>218</v>
      </c>
      <c r="L16" s="68">
        <v>20</v>
      </c>
      <c r="M16" s="26" t="s">
        <v>217</v>
      </c>
      <c r="N16" s="226"/>
      <c r="O16" s="227"/>
      <c r="P16" s="31"/>
    </row>
    <row r="17" spans="2:16" ht="21" customHeight="1" x14ac:dyDescent="0.15">
      <c r="B17" s="63" t="s">
        <v>104</v>
      </c>
      <c r="C17" s="64">
        <f>H11</f>
        <v>1875.5</v>
      </c>
      <c r="D17" s="65" t="s">
        <v>57</v>
      </c>
      <c r="E17" s="66">
        <v>50</v>
      </c>
      <c r="F17" s="26" t="s">
        <v>15</v>
      </c>
      <c r="G17" s="224">
        <v>8</v>
      </c>
      <c r="H17" s="225"/>
      <c r="I17" s="26" t="s">
        <v>15</v>
      </c>
      <c r="J17" s="67">
        <f>IF(B17="",0,IF(NOT(AND(E17="",G17="")),ROUNDDOWN(((E17+G17)/(C17+G17))*100,1)))</f>
        <v>3</v>
      </c>
      <c r="K17" s="87" t="s">
        <v>66</v>
      </c>
      <c r="L17" s="68">
        <v>15</v>
      </c>
      <c r="M17" s="26" t="s">
        <v>15</v>
      </c>
      <c r="N17" s="226"/>
      <c r="O17" s="227"/>
    </row>
    <row r="18" spans="2:16" ht="21" customHeight="1" x14ac:dyDescent="0.15">
      <c r="B18" s="63"/>
      <c r="C18" s="64">
        <v>0</v>
      </c>
      <c r="D18" s="65" t="s">
        <v>57</v>
      </c>
      <c r="E18" s="66"/>
      <c r="F18" s="26" t="s">
        <v>15</v>
      </c>
      <c r="G18" s="224"/>
      <c r="H18" s="225"/>
      <c r="I18" s="26" t="s">
        <v>15</v>
      </c>
      <c r="J18" s="67">
        <f t="shared" ref="J17:J20" si="0">IF(B18="",0,IF(NOT(AND(E18="",G18="")),ROUNDDOWN(((E18+G18)/(C18+G18))*100,1)))</f>
        <v>0</v>
      </c>
      <c r="K18" s="87" t="s">
        <v>66</v>
      </c>
      <c r="L18" s="68"/>
      <c r="M18" s="26" t="s">
        <v>15</v>
      </c>
      <c r="N18" s="226"/>
      <c r="O18" s="227"/>
    </row>
    <row r="19" spans="2:16" ht="21" customHeight="1" x14ac:dyDescent="0.15">
      <c r="B19" s="63"/>
      <c r="C19" s="64">
        <v>0</v>
      </c>
      <c r="D19" s="65" t="s">
        <v>57</v>
      </c>
      <c r="E19" s="66"/>
      <c r="F19" s="26" t="s">
        <v>15</v>
      </c>
      <c r="G19" s="224"/>
      <c r="H19" s="225"/>
      <c r="I19" s="26" t="s">
        <v>15</v>
      </c>
      <c r="J19" s="67">
        <f t="shared" si="0"/>
        <v>0</v>
      </c>
      <c r="K19" s="87" t="s">
        <v>66</v>
      </c>
      <c r="L19" s="68"/>
      <c r="M19" s="26" t="s">
        <v>15</v>
      </c>
      <c r="N19" s="226"/>
      <c r="O19" s="227"/>
      <c r="P19" s="31"/>
    </row>
    <row r="20" spans="2:16" ht="21" customHeight="1" thickBot="1" x14ac:dyDescent="0.2">
      <c r="B20" s="63"/>
      <c r="C20" s="64">
        <v>0</v>
      </c>
      <c r="D20" s="65" t="s">
        <v>57</v>
      </c>
      <c r="E20" s="66"/>
      <c r="F20" s="26" t="s">
        <v>15</v>
      </c>
      <c r="G20" s="224"/>
      <c r="H20" s="225"/>
      <c r="I20" s="26" t="s">
        <v>15</v>
      </c>
      <c r="J20" s="67">
        <f t="shared" si="0"/>
        <v>0</v>
      </c>
      <c r="K20" s="87" t="s">
        <v>66</v>
      </c>
      <c r="L20" s="68"/>
      <c r="M20" s="26" t="s">
        <v>15</v>
      </c>
      <c r="N20" s="226"/>
      <c r="O20" s="227"/>
    </row>
    <row r="21" spans="2:16" ht="21" customHeight="1" thickTop="1" x14ac:dyDescent="0.15">
      <c r="B21" s="69" t="s">
        <v>67</v>
      </c>
      <c r="C21" s="85">
        <v>3720</v>
      </c>
      <c r="D21" s="70" t="s">
        <v>57</v>
      </c>
      <c r="E21" s="85">
        <v>153</v>
      </c>
      <c r="F21" s="71" t="s">
        <v>15</v>
      </c>
      <c r="G21" s="228">
        <v>18</v>
      </c>
      <c r="H21" s="229"/>
      <c r="I21" s="71" t="s">
        <v>15</v>
      </c>
      <c r="J21" s="72">
        <f>IFERROR(IF(B21="",0,IF(NOT(AND(E21="",G21="")),ROUNDDOWN(((E21+G21)/(C21+G21))*100,1))),0)</f>
        <v>4.5</v>
      </c>
      <c r="K21" s="86" t="s">
        <v>66</v>
      </c>
      <c r="L21" s="85">
        <v>35</v>
      </c>
      <c r="M21" s="71" t="s">
        <v>15</v>
      </c>
      <c r="N21" s="230"/>
      <c r="O21" s="231"/>
    </row>
    <row r="22" spans="2:16" ht="24" customHeight="1" x14ac:dyDescent="0.15">
      <c r="B22" s="73"/>
      <c r="C22" s="74"/>
      <c r="D22" s="74"/>
      <c r="E22" s="74"/>
      <c r="F22" s="74"/>
      <c r="G22" s="74"/>
      <c r="H22" s="74"/>
      <c r="I22" s="74"/>
      <c r="J22" s="74"/>
      <c r="K22" s="74"/>
      <c r="L22" s="74"/>
      <c r="M22" s="74"/>
      <c r="N22" s="74"/>
    </row>
    <row r="23" spans="2:16" ht="24" customHeight="1" x14ac:dyDescent="0.15">
      <c r="B23" s="60" t="s">
        <v>68</v>
      </c>
      <c r="C23" s="74"/>
      <c r="D23" s="74"/>
      <c r="E23" s="74"/>
      <c r="F23" s="74"/>
      <c r="G23" s="74"/>
      <c r="H23" s="74"/>
      <c r="I23" s="74"/>
      <c r="J23" s="74"/>
      <c r="K23" s="74"/>
      <c r="L23" s="74"/>
      <c r="M23" s="74"/>
      <c r="N23" s="74"/>
    </row>
    <row r="24" spans="2:16" ht="24.75" customHeight="1" x14ac:dyDescent="0.15">
      <c r="B24" s="232" t="s">
        <v>102</v>
      </c>
      <c r="C24" s="234" t="s">
        <v>60</v>
      </c>
      <c r="D24" s="235"/>
      <c r="E24" s="238" t="s">
        <v>61</v>
      </c>
      <c r="F24" s="238"/>
      <c r="G24" s="238"/>
      <c r="H24" s="238"/>
      <c r="I24" s="238"/>
      <c r="J24" s="239" t="s">
        <v>62</v>
      </c>
      <c r="K24" s="240"/>
      <c r="L24" s="239" t="s">
        <v>85</v>
      </c>
      <c r="M24" s="240"/>
      <c r="N24" s="243" t="s">
        <v>63</v>
      </c>
      <c r="O24" s="244"/>
    </row>
    <row r="25" spans="2:16" ht="20.100000000000001" customHeight="1" x14ac:dyDescent="0.15">
      <c r="B25" s="233"/>
      <c r="C25" s="236"/>
      <c r="D25" s="237"/>
      <c r="E25" s="245" t="s">
        <v>64</v>
      </c>
      <c r="F25" s="245"/>
      <c r="G25" s="245" t="s">
        <v>65</v>
      </c>
      <c r="H25" s="245"/>
      <c r="I25" s="245"/>
      <c r="J25" s="241"/>
      <c r="K25" s="242"/>
      <c r="L25" s="241"/>
      <c r="M25" s="242"/>
      <c r="N25" s="243"/>
      <c r="O25" s="244"/>
      <c r="P25" s="31"/>
    </row>
    <row r="26" spans="2:16" ht="21" customHeight="1" x14ac:dyDescent="0.15">
      <c r="B26" s="63" t="s">
        <v>105</v>
      </c>
      <c r="C26" s="75">
        <v>472.5</v>
      </c>
      <c r="D26" s="65" t="s">
        <v>57</v>
      </c>
      <c r="E26" s="76">
        <v>472.5</v>
      </c>
      <c r="F26" s="26" t="s">
        <v>15</v>
      </c>
      <c r="G26" s="224"/>
      <c r="H26" s="225"/>
      <c r="I26" s="26" t="s">
        <v>15</v>
      </c>
      <c r="J26" s="77">
        <f>IF(B26="",0,IF(NOT(AND(E26="",G26="")),ROUNDDOWN(((E26+G26)/(C26+G26))*100,1)))</f>
        <v>100</v>
      </c>
      <c r="K26" s="87" t="s">
        <v>66</v>
      </c>
      <c r="L26" s="68">
        <v>50</v>
      </c>
      <c r="M26" s="26" t="s">
        <v>15</v>
      </c>
      <c r="N26" s="226"/>
      <c r="O26" s="227"/>
      <c r="P26" s="31"/>
    </row>
    <row r="27" spans="2:16" ht="21" customHeight="1" x14ac:dyDescent="0.15">
      <c r="B27" s="63"/>
      <c r="C27" s="75"/>
      <c r="D27" s="65" t="s">
        <v>57</v>
      </c>
      <c r="E27" s="76"/>
      <c r="F27" s="26" t="s">
        <v>15</v>
      </c>
      <c r="G27" s="224"/>
      <c r="H27" s="225"/>
      <c r="I27" s="26" t="s">
        <v>15</v>
      </c>
      <c r="J27" s="78">
        <f>IF(B27="",0,IF(NOT(AND(E27="",G27="")),ROUNDDOWN(((E27+G27)/(C27+G27))*100,1)))</f>
        <v>0</v>
      </c>
      <c r="K27" s="87" t="s">
        <v>66</v>
      </c>
      <c r="L27" s="68"/>
      <c r="M27" s="26" t="s">
        <v>15</v>
      </c>
      <c r="N27" s="226"/>
      <c r="O27" s="227"/>
    </row>
    <row r="28" spans="2:16" ht="21" customHeight="1" x14ac:dyDescent="0.15">
      <c r="B28" s="63"/>
      <c r="C28" s="75"/>
      <c r="D28" s="65" t="s">
        <v>57</v>
      </c>
      <c r="E28" s="76"/>
      <c r="F28" s="26" t="s">
        <v>15</v>
      </c>
      <c r="G28" s="224"/>
      <c r="H28" s="225"/>
      <c r="I28" s="26" t="s">
        <v>15</v>
      </c>
      <c r="J28" s="78">
        <f>IF(B28="",0,IF(NOT(AND(E28="",G28="")),ROUNDDOWN(((E28+G28)/(C28+G28))*100,1)))</f>
        <v>0</v>
      </c>
      <c r="K28" s="87" t="s">
        <v>66</v>
      </c>
      <c r="L28" s="68"/>
      <c r="M28" s="26" t="s">
        <v>15</v>
      </c>
      <c r="N28" s="226"/>
      <c r="O28" s="227"/>
    </row>
    <row r="29" spans="2:16" ht="21" customHeight="1" x14ac:dyDescent="0.15">
      <c r="B29" s="63"/>
      <c r="C29" s="75"/>
      <c r="D29" s="65" t="s">
        <v>57</v>
      </c>
      <c r="E29" s="76"/>
      <c r="F29" s="26" t="s">
        <v>15</v>
      </c>
      <c r="G29" s="224"/>
      <c r="H29" s="225"/>
      <c r="I29" s="26" t="s">
        <v>15</v>
      </c>
      <c r="J29" s="78">
        <f>IF(B29="",0,IF(NOT(AND(E29="",G29="")),ROUNDDOWN(((E29+G29)/(C29+G29))*100,1)))</f>
        <v>0</v>
      </c>
      <c r="K29" s="87" t="s">
        <v>66</v>
      </c>
      <c r="L29" s="68"/>
      <c r="M29" s="26" t="s">
        <v>15</v>
      </c>
      <c r="N29" s="226"/>
      <c r="O29" s="227"/>
      <c r="P29" s="31"/>
    </row>
    <row r="30" spans="2:16" ht="21" customHeight="1" thickBot="1" x14ac:dyDescent="0.2">
      <c r="B30" s="63"/>
      <c r="C30" s="75"/>
      <c r="D30" s="65" t="s">
        <v>57</v>
      </c>
      <c r="E30" s="76"/>
      <c r="F30" s="26" t="s">
        <v>15</v>
      </c>
      <c r="G30" s="224"/>
      <c r="H30" s="225"/>
      <c r="I30" s="26" t="s">
        <v>15</v>
      </c>
      <c r="J30" s="78">
        <f>IF(B30="",0,IF(NOT(AND(E30="",G30="")),ROUNDDOWN(((E30+G30)/(C30+G30))*100,1)))</f>
        <v>0</v>
      </c>
      <c r="K30" s="87" t="s">
        <v>66</v>
      </c>
      <c r="L30" s="68"/>
      <c r="M30" s="26" t="s">
        <v>15</v>
      </c>
      <c r="N30" s="226"/>
      <c r="O30" s="227"/>
    </row>
    <row r="31" spans="2:16" ht="21" customHeight="1" thickTop="1" x14ac:dyDescent="0.15">
      <c r="B31" s="69" t="s">
        <v>67</v>
      </c>
      <c r="C31" s="79">
        <v>472.5</v>
      </c>
      <c r="D31" s="70" t="s">
        <v>57</v>
      </c>
      <c r="E31" s="79">
        <v>472.5</v>
      </c>
      <c r="F31" s="71" t="s">
        <v>15</v>
      </c>
      <c r="G31" s="228">
        <v>0</v>
      </c>
      <c r="H31" s="229"/>
      <c r="I31" s="71" t="s">
        <v>15</v>
      </c>
      <c r="J31" s="80">
        <f>IFERROR(IF(B31="",0,IF(NOT(AND(E31="",G31="")),ROUNDDOWN(((E31+G31)/(C31+G31))*100,1))),0)</f>
        <v>100</v>
      </c>
      <c r="K31" s="86" t="s">
        <v>66</v>
      </c>
      <c r="L31" s="85">
        <v>50</v>
      </c>
      <c r="M31" s="71" t="s">
        <v>15</v>
      </c>
      <c r="N31" s="230"/>
      <c r="O31" s="231"/>
    </row>
    <row r="32" spans="2:16" ht="24" customHeight="1" x14ac:dyDescent="0.15"/>
  </sheetData>
  <sheetProtection algorithmName="SHA-512" hashValue="QQv66ne/9P5b865UugaTx6lyGGDpicUIDlB/U0FJwQ4ie6gApzLCPDFoVJnC4ATg9id2DBdxXNmLCv+wVDMPxw==" saltValue="8YS3ImnCH0PrcGGI19hAlg==" spinCount="100000" sheet="1" objects="1" scenarios="1"/>
  <mergeCells count="49">
    <mergeCell ref="B2:C2"/>
    <mergeCell ref="C3:D3"/>
    <mergeCell ref="C5:D5"/>
    <mergeCell ref="C6:D6"/>
    <mergeCell ref="C10:D10"/>
    <mergeCell ref="H10:K10"/>
    <mergeCell ref="E11:F11"/>
    <mergeCell ref="H11:J11"/>
    <mergeCell ref="B14:B15"/>
    <mergeCell ref="C14:D15"/>
    <mergeCell ref="E14:I14"/>
    <mergeCell ref="J14:K15"/>
    <mergeCell ref="E10:G10"/>
    <mergeCell ref="L14:M15"/>
    <mergeCell ref="N14:O15"/>
    <mergeCell ref="E15:F15"/>
    <mergeCell ref="G15:I15"/>
    <mergeCell ref="G16:H16"/>
    <mergeCell ref="N16:O16"/>
    <mergeCell ref="G17:H17"/>
    <mergeCell ref="N17:O17"/>
    <mergeCell ref="G18:H18"/>
    <mergeCell ref="N18:O18"/>
    <mergeCell ref="G19:H19"/>
    <mergeCell ref="N19:O19"/>
    <mergeCell ref="G20:H20"/>
    <mergeCell ref="N20:O20"/>
    <mergeCell ref="G21:H21"/>
    <mergeCell ref="N21:O21"/>
    <mergeCell ref="B24:B25"/>
    <mergeCell ref="C24:D25"/>
    <mergeCell ref="E24:I24"/>
    <mergeCell ref="J24:K25"/>
    <mergeCell ref="L24:M25"/>
    <mergeCell ref="N24:O25"/>
    <mergeCell ref="E25:F25"/>
    <mergeCell ref="G25:I25"/>
    <mergeCell ref="G26:H26"/>
    <mergeCell ref="N26:O26"/>
    <mergeCell ref="G27:H27"/>
    <mergeCell ref="N27:O27"/>
    <mergeCell ref="G31:H31"/>
    <mergeCell ref="N31:O31"/>
    <mergeCell ref="G28:H28"/>
    <mergeCell ref="N28:O28"/>
    <mergeCell ref="G29:H29"/>
    <mergeCell ref="N29:O29"/>
    <mergeCell ref="G30:H30"/>
    <mergeCell ref="N30:O30"/>
  </mergeCells>
  <phoneticPr fontId="3"/>
  <pageMargins left="0.78740157480314965" right="0.59055118110236227" top="0.39370078740157483" bottom="0.39370078740157483" header="0.59055118110236227" footer="0.19685039370078741"/>
  <pageSetup paperSize="9" scale="71" orientation="portrait" cellComments="asDisplayed" r:id="rId1"/>
  <headerFooter alignWithMargins="0"/>
  <colBreaks count="1" manualBreakCount="1">
    <brk id="16" max="3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F026-04BB-486A-BF3A-03E9B341E4FE}">
  <sheetPr>
    <tabColor rgb="FFFFFF00"/>
    <pageSetUpPr fitToPage="1"/>
  </sheetPr>
  <dimension ref="A1:AB87"/>
  <sheetViews>
    <sheetView zoomScaleNormal="100" zoomScaleSheetLayoutView="100" workbookViewId="0"/>
  </sheetViews>
  <sheetFormatPr defaultColWidth="9" defaultRowHeight="11.25" x14ac:dyDescent="0.15"/>
  <cols>
    <col min="1" max="1" width="2.125" style="88" customWidth="1"/>
    <col min="2" max="2" width="4.625" style="88" customWidth="1"/>
    <col min="3" max="3" width="2.5" style="88" customWidth="1"/>
    <col min="4" max="4" width="3.875" style="88" customWidth="1"/>
    <col min="5" max="10" width="3.375" style="88" customWidth="1"/>
    <col min="11" max="11" width="2.125" style="88" customWidth="1"/>
    <col min="12" max="27" width="3.375" style="88" customWidth="1"/>
    <col min="28" max="29" width="2.125" style="88" customWidth="1"/>
    <col min="30" max="16384" width="9" style="88"/>
  </cols>
  <sheetData>
    <row r="1" spans="1:28" ht="20.25" customHeight="1" x14ac:dyDescent="0.15">
      <c r="A1" s="114"/>
      <c r="B1" s="114"/>
      <c r="C1" s="114"/>
      <c r="D1" s="114"/>
      <c r="E1" s="114"/>
    </row>
    <row r="2" spans="1:28" ht="27" customHeight="1" x14ac:dyDescent="0.15">
      <c r="B2" s="301" t="s">
        <v>161</v>
      </c>
      <c r="C2" s="301"/>
      <c r="D2" s="301"/>
      <c r="E2" s="301"/>
      <c r="F2" s="301"/>
      <c r="G2" s="301"/>
      <c r="H2" s="301"/>
      <c r="I2" s="301"/>
      <c r="J2" s="301"/>
      <c r="K2" s="301"/>
      <c r="L2" s="301"/>
      <c r="M2" s="301"/>
      <c r="N2" s="301"/>
      <c r="O2" s="301"/>
      <c r="P2" s="301"/>
      <c r="Q2" s="301"/>
      <c r="R2" s="301"/>
      <c r="S2" s="301"/>
      <c r="T2" s="301"/>
      <c r="U2" s="301"/>
      <c r="V2" s="301"/>
      <c r="W2" s="301"/>
      <c r="X2" s="301"/>
      <c r="Y2" s="301"/>
      <c r="Z2" s="301"/>
    </row>
    <row r="3" spans="1:28" ht="15" customHeight="1" x14ac:dyDescent="0.15">
      <c r="B3" s="302" t="s">
        <v>1</v>
      </c>
      <c r="C3" s="302"/>
      <c r="D3" s="302"/>
      <c r="E3" s="302"/>
      <c r="F3" s="303" t="s">
        <v>160</v>
      </c>
      <c r="G3" s="304"/>
      <c r="H3" s="304"/>
      <c r="I3" s="305"/>
      <c r="J3" s="112"/>
      <c r="K3" s="112"/>
      <c r="L3" s="112"/>
      <c r="M3" s="112"/>
      <c r="N3" s="112"/>
      <c r="O3" s="112"/>
      <c r="P3" s="112"/>
      <c r="Q3" s="112"/>
      <c r="R3" s="112"/>
      <c r="S3" s="112"/>
      <c r="T3" s="112"/>
      <c r="U3" s="112"/>
      <c r="V3" s="112"/>
      <c r="W3" s="112"/>
      <c r="X3" s="112"/>
      <c r="Y3" s="112"/>
      <c r="Z3" s="112"/>
    </row>
    <row r="4" spans="1:28" ht="15" customHeight="1" x14ac:dyDescent="0.15">
      <c r="B4" s="302" t="s">
        <v>159</v>
      </c>
      <c r="C4" s="302"/>
      <c r="D4" s="302"/>
      <c r="E4" s="302"/>
      <c r="F4" s="303" t="s">
        <v>158</v>
      </c>
      <c r="G4" s="304"/>
      <c r="H4" s="304"/>
      <c r="I4" s="305"/>
      <c r="J4" s="112"/>
      <c r="K4" s="112"/>
      <c r="L4" s="112"/>
      <c r="M4" s="112"/>
      <c r="N4" s="112"/>
      <c r="O4" s="112"/>
      <c r="P4" s="112"/>
      <c r="Q4" s="112"/>
      <c r="R4" s="112"/>
      <c r="S4" s="112"/>
      <c r="T4" s="112"/>
      <c r="U4" s="112"/>
      <c r="V4" s="112"/>
      <c r="W4" s="112"/>
      <c r="X4" s="112"/>
      <c r="Y4" s="112"/>
      <c r="Z4" s="112"/>
    </row>
    <row r="5" spans="1:28" ht="15" customHeight="1" x14ac:dyDescent="0.15">
      <c r="B5" s="306" t="s">
        <v>3</v>
      </c>
      <c r="C5" s="307"/>
      <c r="D5" s="307"/>
      <c r="E5" s="308"/>
      <c r="F5" s="312" t="s">
        <v>103</v>
      </c>
      <c r="G5" s="313"/>
      <c r="H5" s="313"/>
      <c r="I5" s="314"/>
      <c r="J5" s="112"/>
      <c r="K5" s="112"/>
      <c r="L5" s="112"/>
      <c r="M5" s="112"/>
      <c r="N5" s="112"/>
      <c r="O5" s="112"/>
      <c r="P5" s="112"/>
      <c r="Q5" s="112"/>
      <c r="R5" s="112"/>
      <c r="S5" s="112"/>
      <c r="T5" s="112"/>
      <c r="U5" s="112"/>
      <c r="V5" s="112"/>
      <c r="W5" s="112"/>
      <c r="X5" s="112"/>
      <c r="Y5" s="112"/>
      <c r="Z5" s="112"/>
    </row>
    <row r="6" spans="1:28" ht="15" customHeight="1" x14ac:dyDescent="0.15">
      <c r="B6" s="309"/>
      <c r="C6" s="310"/>
      <c r="D6" s="310"/>
      <c r="E6" s="311"/>
      <c r="F6" s="315"/>
      <c r="G6" s="316"/>
      <c r="H6" s="316"/>
      <c r="I6" s="317"/>
      <c r="J6" s="112"/>
      <c r="K6" s="112"/>
      <c r="L6" s="112"/>
      <c r="M6" s="112"/>
      <c r="N6" s="112"/>
      <c r="O6" s="112"/>
      <c r="P6" s="112"/>
      <c r="Q6" s="112"/>
      <c r="R6" s="112"/>
      <c r="S6" s="112"/>
      <c r="T6" s="112"/>
      <c r="U6" s="112"/>
      <c r="V6" s="112"/>
      <c r="W6" s="112"/>
      <c r="X6" s="112"/>
      <c r="Y6" s="112"/>
      <c r="Z6" s="112"/>
    </row>
    <row r="7" spans="1:28" ht="104.25" customHeight="1" x14ac:dyDescent="0.15">
      <c r="B7" s="113"/>
      <c r="C7" s="109"/>
      <c r="D7" s="109"/>
      <c r="E7" s="109"/>
      <c r="F7" s="108"/>
      <c r="G7" s="108"/>
      <c r="H7" s="108"/>
      <c r="I7" s="108"/>
      <c r="J7" s="112"/>
      <c r="K7" s="112"/>
      <c r="L7" s="112"/>
      <c r="M7" s="112"/>
      <c r="N7" s="112"/>
      <c r="O7" s="112"/>
      <c r="P7" s="112"/>
      <c r="Q7" s="112"/>
      <c r="R7" s="112"/>
      <c r="S7" s="112"/>
      <c r="T7" s="112"/>
      <c r="U7" s="112"/>
      <c r="V7" s="112"/>
      <c r="W7" s="112"/>
      <c r="X7" s="112"/>
      <c r="Y7" s="112"/>
      <c r="Z7" s="112"/>
    </row>
    <row r="8" spans="1:28" x14ac:dyDescent="0.15">
      <c r="B8" s="88" t="s">
        <v>157</v>
      </c>
      <c r="L8" s="88" t="s">
        <v>156</v>
      </c>
    </row>
    <row r="9" spans="1:28" ht="24.75" customHeight="1" x14ac:dyDescent="0.15">
      <c r="B9" s="300"/>
      <c r="C9" s="300"/>
      <c r="D9" s="320"/>
      <c r="E9" s="321" t="s">
        <v>155</v>
      </c>
      <c r="F9" s="318"/>
      <c r="G9" s="319" t="s">
        <v>154</v>
      </c>
      <c r="H9" s="318"/>
      <c r="I9" s="319" t="s">
        <v>153</v>
      </c>
      <c r="J9" s="318"/>
      <c r="L9" s="319" t="s">
        <v>152</v>
      </c>
      <c r="M9" s="318"/>
      <c r="N9" s="322" t="s">
        <v>151</v>
      </c>
      <c r="O9" s="323"/>
      <c r="P9" s="318" t="s">
        <v>150</v>
      </c>
      <c r="Q9" s="318"/>
      <c r="R9" s="318" t="s">
        <v>149</v>
      </c>
      <c r="S9" s="318"/>
      <c r="T9" s="318" t="s">
        <v>148</v>
      </c>
      <c r="U9" s="318"/>
      <c r="V9" s="318" t="s">
        <v>147</v>
      </c>
      <c r="W9" s="318"/>
      <c r="X9" s="319" t="s">
        <v>146</v>
      </c>
      <c r="Y9" s="319"/>
      <c r="Z9" s="318" t="s">
        <v>145</v>
      </c>
      <c r="AA9" s="318"/>
      <c r="AB9" s="318"/>
    </row>
    <row r="10" spans="1:28" ht="12" customHeight="1" x14ac:dyDescent="0.15">
      <c r="B10" s="285" t="s">
        <v>212</v>
      </c>
      <c r="C10" s="285"/>
      <c r="D10" s="111" t="s">
        <v>144</v>
      </c>
      <c r="E10" s="286">
        <v>30</v>
      </c>
      <c r="F10" s="287"/>
      <c r="G10" s="288">
        <v>9</v>
      </c>
      <c r="H10" s="289"/>
      <c r="I10" s="290">
        <f t="shared" ref="I10:I21" si="0">IF(G10="",E10,E10-G10)</f>
        <v>21</v>
      </c>
      <c r="J10" s="290"/>
      <c r="L10" s="293">
        <v>300000</v>
      </c>
      <c r="M10" s="293"/>
      <c r="N10" s="293">
        <v>0</v>
      </c>
      <c r="O10" s="293"/>
      <c r="P10" s="293">
        <v>19500</v>
      </c>
      <c r="Q10" s="293"/>
      <c r="R10" s="293">
        <v>0</v>
      </c>
      <c r="S10" s="293"/>
      <c r="T10" s="293">
        <v>12345</v>
      </c>
      <c r="U10" s="293"/>
      <c r="V10" s="293">
        <v>25000</v>
      </c>
      <c r="W10" s="293"/>
      <c r="X10" s="293">
        <v>51362</v>
      </c>
      <c r="Y10" s="293"/>
      <c r="Z10" s="294">
        <f t="shared" ref="Z10:Z21" si="1">SUM(L10:Y10)</f>
        <v>408207</v>
      </c>
      <c r="AA10" s="294"/>
      <c r="AB10" s="294"/>
    </row>
    <row r="11" spans="1:28" ht="12" customHeight="1" x14ac:dyDescent="0.15">
      <c r="B11" s="284"/>
      <c r="C11" s="284"/>
      <c r="D11" s="111" t="s">
        <v>143</v>
      </c>
      <c r="E11" s="286">
        <v>31</v>
      </c>
      <c r="F11" s="287"/>
      <c r="G11" s="288">
        <v>11</v>
      </c>
      <c r="H11" s="289"/>
      <c r="I11" s="290">
        <f t="shared" si="0"/>
        <v>20</v>
      </c>
      <c r="J11" s="290"/>
      <c r="L11" s="291">
        <v>300000</v>
      </c>
      <c r="M11" s="292"/>
      <c r="N11" s="293">
        <v>0</v>
      </c>
      <c r="O11" s="293"/>
      <c r="P11" s="291">
        <v>19500</v>
      </c>
      <c r="Q11" s="292"/>
      <c r="R11" s="293">
        <v>0</v>
      </c>
      <c r="S11" s="293"/>
      <c r="T11" s="291">
        <v>12345</v>
      </c>
      <c r="U11" s="292"/>
      <c r="V11" s="291">
        <v>25000</v>
      </c>
      <c r="W11" s="292"/>
      <c r="X11" s="293">
        <v>51362</v>
      </c>
      <c r="Y11" s="293"/>
      <c r="Z11" s="294">
        <f t="shared" si="1"/>
        <v>408207</v>
      </c>
      <c r="AA11" s="294"/>
      <c r="AB11" s="294"/>
    </row>
    <row r="12" spans="1:28" ht="12" customHeight="1" x14ac:dyDescent="0.15">
      <c r="B12" s="300"/>
      <c r="C12" s="300"/>
      <c r="D12" s="111" t="s">
        <v>142</v>
      </c>
      <c r="E12" s="286">
        <v>30</v>
      </c>
      <c r="F12" s="287"/>
      <c r="G12" s="288">
        <v>9</v>
      </c>
      <c r="H12" s="289"/>
      <c r="I12" s="290">
        <f t="shared" si="0"/>
        <v>21</v>
      </c>
      <c r="J12" s="290"/>
      <c r="L12" s="291">
        <v>300000</v>
      </c>
      <c r="M12" s="292"/>
      <c r="N12" s="293">
        <v>600000</v>
      </c>
      <c r="O12" s="293"/>
      <c r="P12" s="291">
        <v>19500</v>
      </c>
      <c r="Q12" s="292"/>
      <c r="R12" s="293">
        <v>0</v>
      </c>
      <c r="S12" s="293"/>
      <c r="T12" s="291">
        <v>12345</v>
      </c>
      <c r="U12" s="292"/>
      <c r="V12" s="291">
        <v>25000</v>
      </c>
      <c r="W12" s="292"/>
      <c r="X12" s="293">
        <v>103196</v>
      </c>
      <c r="Y12" s="293"/>
      <c r="Z12" s="294">
        <f t="shared" si="1"/>
        <v>1060041</v>
      </c>
      <c r="AA12" s="294"/>
      <c r="AB12" s="294"/>
    </row>
    <row r="13" spans="1:28" ht="12" customHeight="1" x14ac:dyDescent="0.15">
      <c r="B13" s="300"/>
      <c r="C13" s="300"/>
      <c r="D13" s="111" t="s">
        <v>141</v>
      </c>
      <c r="E13" s="286">
        <v>31</v>
      </c>
      <c r="F13" s="287"/>
      <c r="G13" s="288">
        <v>9</v>
      </c>
      <c r="H13" s="289"/>
      <c r="I13" s="290">
        <f t="shared" si="0"/>
        <v>22</v>
      </c>
      <c r="J13" s="290"/>
      <c r="L13" s="291">
        <v>300000</v>
      </c>
      <c r="M13" s="292"/>
      <c r="N13" s="293">
        <v>0</v>
      </c>
      <c r="O13" s="293"/>
      <c r="P13" s="291">
        <v>19500</v>
      </c>
      <c r="Q13" s="292"/>
      <c r="R13" s="293">
        <v>0</v>
      </c>
      <c r="S13" s="293"/>
      <c r="T13" s="291">
        <v>12345</v>
      </c>
      <c r="U13" s="292"/>
      <c r="V13" s="291">
        <v>25000</v>
      </c>
      <c r="W13" s="292"/>
      <c r="X13" s="293">
        <v>51362</v>
      </c>
      <c r="Y13" s="293"/>
      <c r="Z13" s="294">
        <f t="shared" si="1"/>
        <v>408207</v>
      </c>
      <c r="AA13" s="294"/>
      <c r="AB13" s="294"/>
    </row>
    <row r="14" spans="1:28" ht="12" customHeight="1" x14ac:dyDescent="0.15">
      <c r="B14" s="300"/>
      <c r="C14" s="300"/>
      <c r="D14" s="111" t="s">
        <v>140</v>
      </c>
      <c r="E14" s="286">
        <v>31</v>
      </c>
      <c r="F14" s="287"/>
      <c r="G14" s="288">
        <v>11</v>
      </c>
      <c r="H14" s="289"/>
      <c r="I14" s="290">
        <f t="shared" si="0"/>
        <v>20</v>
      </c>
      <c r="J14" s="290"/>
      <c r="L14" s="291">
        <v>300000</v>
      </c>
      <c r="M14" s="292"/>
      <c r="N14" s="293">
        <v>0</v>
      </c>
      <c r="O14" s="293"/>
      <c r="P14" s="291">
        <v>19500</v>
      </c>
      <c r="Q14" s="292"/>
      <c r="R14" s="293">
        <v>0</v>
      </c>
      <c r="S14" s="293"/>
      <c r="T14" s="291">
        <v>12345</v>
      </c>
      <c r="U14" s="292"/>
      <c r="V14" s="291">
        <v>25000</v>
      </c>
      <c r="W14" s="292"/>
      <c r="X14" s="293">
        <v>51362</v>
      </c>
      <c r="Y14" s="293"/>
      <c r="Z14" s="294">
        <f t="shared" si="1"/>
        <v>408207</v>
      </c>
      <c r="AA14" s="294"/>
      <c r="AB14" s="294"/>
    </row>
    <row r="15" spans="1:28" ht="12" customHeight="1" x14ac:dyDescent="0.15">
      <c r="B15" s="300"/>
      <c r="C15" s="300"/>
      <c r="D15" s="111" t="s">
        <v>139</v>
      </c>
      <c r="E15" s="286">
        <v>30</v>
      </c>
      <c r="F15" s="287"/>
      <c r="G15" s="288">
        <v>10</v>
      </c>
      <c r="H15" s="289"/>
      <c r="I15" s="290">
        <f t="shared" si="0"/>
        <v>20</v>
      </c>
      <c r="J15" s="290"/>
      <c r="L15" s="291">
        <v>300000</v>
      </c>
      <c r="M15" s="292"/>
      <c r="N15" s="293">
        <v>0</v>
      </c>
      <c r="O15" s="293"/>
      <c r="P15" s="291">
        <v>19500</v>
      </c>
      <c r="Q15" s="292"/>
      <c r="R15" s="293">
        <v>0</v>
      </c>
      <c r="S15" s="293"/>
      <c r="T15" s="291">
        <v>12345</v>
      </c>
      <c r="U15" s="292"/>
      <c r="V15" s="291">
        <v>25000</v>
      </c>
      <c r="W15" s="292"/>
      <c r="X15" s="293">
        <v>51362</v>
      </c>
      <c r="Y15" s="293"/>
      <c r="Z15" s="294">
        <f t="shared" si="1"/>
        <v>408207</v>
      </c>
      <c r="AA15" s="294"/>
      <c r="AB15" s="294"/>
    </row>
    <row r="16" spans="1:28" ht="12" customHeight="1" x14ac:dyDescent="0.15">
      <c r="B16" s="300"/>
      <c r="C16" s="300"/>
      <c r="D16" s="111" t="s">
        <v>138</v>
      </c>
      <c r="E16" s="286">
        <v>31</v>
      </c>
      <c r="F16" s="287"/>
      <c r="G16" s="288">
        <v>9</v>
      </c>
      <c r="H16" s="289"/>
      <c r="I16" s="290">
        <f t="shared" si="0"/>
        <v>22</v>
      </c>
      <c r="J16" s="290"/>
      <c r="L16" s="293">
        <v>310000</v>
      </c>
      <c r="M16" s="293"/>
      <c r="N16" s="293">
        <v>0</v>
      </c>
      <c r="O16" s="293"/>
      <c r="P16" s="291">
        <v>19500</v>
      </c>
      <c r="Q16" s="292"/>
      <c r="R16" s="293">
        <v>0</v>
      </c>
      <c r="S16" s="293"/>
      <c r="T16" s="291">
        <v>12345</v>
      </c>
      <c r="U16" s="292"/>
      <c r="V16" s="291">
        <v>25000</v>
      </c>
      <c r="W16" s="292"/>
      <c r="X16" s="293">
        <v>51362</v>
      </c>
      <c r="Y16" s="293"/>
      <c r="Z16" s="294">
        <f t="shared" si="1"/>
        <v>418207</v>
      </c>
      <c r="AA16" s="294"/>
      <c r="AB16" s="294"/>
    </row>
    <row r="17" spans="2:28" ht="12" customHeight="1" x14ac:dyDescent="0.15">
      <c r="B17" s="300"/>
      <c r="C17" s="300"/>
      <c r="D17" s="111" t="s">
        <v>137</v>
      </c>
      <c r="E17" s="286">
        <v>30</v>
      </c>
      <c r="F17" s="287"/>
      <c r="G17" s="288">
        <v>12</v>
      </c>
      <c r="H17" s="289"/>
      <c r="I17" s="290">
        <f t="shared" si="0"/>
        <v>18</v>
      </c>
      <c r="J17" s="290"/>
      <c r="L17" s="291">
        <v>310000</v>
      </c>
      <c r="M17" s="292"/>
      <c r="N17" s="293">
        <v>0</v>
      </c>
      <c r="O17" s="293"/>
      <c r="P17" s="291">
        <v>19500</v>
      </c>
      <c r="Q17" s="292"/>
      <c r="R17" s="293">
        <v>10000</v>
      </c>
      <c r="S17" s="293"/>
      <c r="T17" s="291">
        <v>12345</v>
      </c>
      <c r="U17" s="292"/>
      <c r="V17" s="291">
        <v>25000</v>
      </c>
      <c r="W17" s="292"/>
      <c r="X17" s="293">
        <v>51362</v>
      </c>
      <c r="Y17" s="293"/>
      <c r="Z17" s="294">
        <f t="shared" si="1"/>
        <v>428207</v>
      </c>
      <c r="AA17" s="294"/>
      <c r="AB17" s="294"/>
    </row>
    <row r="18" spans="2:28" ht="12" customHeight="1" x14ac:dyDescent="0.15">
      <c r="B18" s="300"/>
      <c r="C18" s="300"/>
      <c r="D18" s="111" t="s">
        <v>136</v>
      </c>
      <c r="E18" s="286">
        <v>31</v>
      </c>
      <c r="F18" s="287"/>
      <c r="G18" s="288">
        <v>11</v>
      </c>
      <c r="H18" s="289"/>
      <c r="I18" s="290">
        <f t="shared" si="0"/>
        <v>20</v>
      </c>
      <c r="J18" s="290"/>
      <c r="L18" s="291">
        <v>310000</v>
      </c>
      <c r="M18" s="292"/>
      <c r="N18" s="293">
        <v>677500</v>
      </c>
      <c r="O18" s="293"/>
      <c r="P18" s="291">
        <v>19500</v>
      </c>
      <c r="Q18" s="292"/>
      <c r="R18" s="291">
        <v>10000</v>
      </c>
      <c r="S18" s="292"/>
      <c r="T18" s="291">
        <v>12345</v>
      </c>
      <c r="U18" s="292"/>
      <c r="V18" s="291">
        <v>25000</v>
      </c>
      <c r="W18" s="292"/>
      <c r="X18" s="293">
        <v>109891</v>
      </c>
      <c r="Y18" s="293"/>
      <c r="Z18" s="294">
        <f t="shared" si="1"/>
        <v>1164236</v>
      </c>
      <c r="AA18" s="294"/>
      <c r="AB18" s="294"/>
    </row>
    <row r="19" spans="2:28" ht="12" customHeight="1" x14ac:dyDescent="0.15">
      <c r="B19" s="285" t="s">
        <v>215</v>
      </c>
      <c r="C19" s="285"/>
      <c r="D19" s="111" t="s">
        <v>135</v>
      </c>
      <c r="E19" s="286">
        <v>31</v>
      </c>
      <c r="F19" s="287"/>
      <c r="G19" s="288">
        <v>12</v>
      </c>
      <c r="H19" s="289"/>
      <c r="I19" s="290">
        <f t="shared" si="0"/>
        <v>19</v>
      </c>
      <c r="J19" s="290"/>
      <c r="L19" s="291">
        <v>310000</v>
      </c>
      <c r="M19" s="292"/>
      <c r="N19" s="293">
        <v>0</v>
      </c>
      <c r="O19" s="293"/>
      <c r="P19" s="291">
        <v>19500</v>
      </c>
      <c r="Q19" s="292"/>
      <c r="R19" s="291">
        <v>10000</v>
      </c>
      <c r="S19" s="292"/>
      <c r="T19" s="291">
        <v>12345</v>
      </c>
      <c r="U19" s="292"/>
      <c r="V19" s="291">
        <v>25000</v>
      </c>
      <c r="W19" s="292"/>
      <c r="X19" s="293">
        <v>51362</v>
      </c>
      <c r="Y19" s="293"/>
      <c r="Z19" s="294">
        <f t="shared" si="1"/>
        <v>428207</v>
      </c>
      <c r="AA19" s="294"/>
      <c r="AB19" s="294"/>
    </row>
    <row r="20" spans="2:28" ht="12" customHeight="1" x14ac:dyDescent="0.15">
      <c r="B20" s="284"/>
      <c r="C20" s="284"/>
      <c r="D20" s="111" t="s">
        <v>134</v>
      </c>
      <c r="E20" s="286">
        <v>28</v>
      </c>
      <c r="F20" s="287"/>
      <c r="G20" s="288">
        <v>10</v>
      </c>
      <c r="H20" s="289"/>
      <c r="I20" s="290">
        <f t="shared" si="0"/>
        <v>18</v>
      </c>
      <c r="J20" s="290"/>
      <c r="L20" s="291">
        <v>310000</v>
      </c>
      <c r="M20" s="292"/>
      <c r="N20" s="293">
        <v>0</v>
      </c>
      <c r="O20" s="293"/>
      <c r="P20" s="291">
        <v>19500</v>
      </c>
      <c r="Q20" s="292"/>
      <c r="R20" s="291">
        <v>10000</v>
      </c>
      <c r="S20" s="292"/>
      <c r="T20" s="291">
        <v>12345</v>
      </c>
      <c r="U20" s="292"/>
      <c r="V20" s="291">
        <v>25000</v>
      </c>
      <c r="W20" s="292"/>
      <c r="X20" s="293">
        <v>51362</v>
      </c>
      <c r="Y20" s="293"/>
      <c r="Z20" s="294">
        <f t="shared" si="1"/>
        <v>428207</v>
      </c>
      <c r="AA20" s="294"/>
      <c r="AB20" s="294"/>
    </row>
    <row r="21" spans="2:28" ht="12" customHeight="1" thickBot="1" x14ac:dyDescent="0.2">
      <c r="B21" s="285"/>
      <c r="C21" s="285"/>
      <c r="D21" s="110" t="s">
        <v>133</v>
      </c>
      <c r="E21" s="295">
        <v>31</v>
      </c>
      <c r="F21" s="296"/>
      <c r="G21" s="297">
        <v>10</v>
      </c>
      <c r="H21" s="298"/>
      <c r="I21" s="299">
        <f t="shared" si="0"/>
        <v>21</v>
      </c>
      <c r="J21" s="299"/>
      <c r="L21" s="270">
        <v>310000</v>
      </c>
      <c r="M21" s="271"/>
      <c r="N21" s="272">
        <v>0</v>
      </c>
      <c r="O21" s="272"/>
      <c r="P21" s="270">
        <v>19500</v>
      </c>
      <c r="Q21" s="271"/>
      <c r="R21" s="270">
        <v>10000</v>
      </c>
      <c r="S21" s="271"/>
      <c r="T21" s="270">
        <v>12345</v>
      </c>
      <c r="U21" s="271"/>
      <c r="V21" s="270">
        <v>25000</v>
      </c>
      <c r="W21" s="271"/>
      <c r="X21" s="272">
        <v>51362</v>
      </c>
      <c r="Y21" s="272"/>
      <c r="Z21" s="273">
        <f t="shared" si="1"/>
        <v>428207</v>
      </c>
      <c r="AA21" s="273"/>
      <c r="AB21" s="273"/>
    </row>
    <row r="22" spans="2:28" ht="12" customHeight="1" thickTop="1" x14ac:dyDescent="0.15">
      <c r="B22" s="280" t="s">
        <v>132</v>
      </c>
      <c r="C22" s="280"/>
      <c r="D22" s="281"/>
      <c r="E22" s="282">
        <f>SUM(E10:F21)</f>
        <v>365</v>
      </c>
      <c r="F22" s="283"/>
      <c r="G22" s="283">
        <f>SUM(G10:H21)</f>
        <v>123</v>
      </c>
      <c r="H22" s="283"/>
      <c r="I22" s="283">
        <f>SUM(I10:J21)</f>
        <v>242</v>
      </c>
      <c r="J22" s="283"/>
      <c r="L22" s="261">
        <f>SUM(L10:M21)</f>
        <v>3660000</v>
      </c>
      <c r="M22" s="261"/>
      <c r="N22" s="261">
        <f>SUM(N10:O21)</f>
        <v>1277500</v>
      </c>
      <c r="O22" s="261"/>
      <c r="P22" s="261">
        <f>SUM(P10:Q21)</f>
        <v>234000</v>
      </c>
      <c r="Q22" s="261"/>
      <c r="R22" s="261">
        <f>SUM(R10:S21)</f>
        <v>50000</v>
      </c>
      <c r="S22" s="261"/>
      <c r="T22" s="261">
        <f>SUM(T10:U21)</f>
        <v>148140</v>
      </c>
      <c r="U22" s="261"/>
      <c r="V22" s="261">
        <f>SUM(V10:W21)</f>
        <v>300000</v>
      </c>
      <c r="W22" s="261"/>
      <c r="X22" s="261">
        <f>SUM(X10:Y21)</f>
        <v>726707</v>
      </c>
      <c r="Y22" s="261"/>
      <c r="Z22" s="261">
        <f>SUM(Z10:AB21)</f>
        <v>6396347</v>
      </c>
      <c r="AA22" s="261"/>
      <c r="AB22" s="261"/>
    </row>
    <row r="23" spans="2:28" ht="33.75" customHeight="1" x14ac:dyDescent="0.15">
      <c r="L23" s="277" t="s">
        <v>131</v>
      </c>
      <c r="M23" s="277"/>
      <c r="N23" s="277"/>
      <c r="O23" s="277"/>
      <c r="P23" s="277"/>
      <c r="Q23" s="277"/>
      <c r="R23" s="277"/>
      <c r="S23" s="277"/>
      <c r="T23" s="277"/>
      <c r="U23" s="277"/>
      <c r="V23" s="277"/>
      <c r="W23" s="277"/>
      <c r="X23" s="277"/>
      <c r="Y23" s="277"/>
      <c r="Z23" s="277"/>
      <c r="AA23" s="277"/>
      <c r="AB23" s="277"/>
    </row>
    <row r="24" spans="2:28" ht="15" customHeight="1" x14ac:dyDescent="0.15">
      <c r="B24" s="107" t="s">
        <v>130</v>
      </c>
      <c r="C24" s="106"/>
      <c r="D24" s="106"/>
      <c r="E24" s="106"/>
      <c r="F24" s="106"/>
      <c r="G24" s="106"/>
      <c r="H24" s="106"/>
      <c r="I24" s="106"/>
      <c r="J24" s="106"/>
      <c r="K24" s="106"/>
      <c r="L24" s="106"/>
      <c r="M24" s="106"/>
      <c r="N24" s="106"/>
      <c r="O24" s="106"/>
      <c r="P24" s="278" t="s">
        <v>129</v>
      </c>
      <c r="Q24" s="278"/>
      <c r="R24" s="278"/>
      <c r="S24" s="278"/>
      <c r="T24" s="278"/>
      <c r="U24" s="278"/>
      <c r="V24" s="278"/>
      <c r="W24" s="278"/>
      <c r="X24" s="278"/>
      <c r="Y24" s="106"/>
      <c r="Z24" s="106"/>
      <c r="AA24" s="106"/>
      <c r="AB24" s="105"/>
    </row>
    <row r="25" spans="2:28" ht="11.25" customHeight="1" x14ac:dyDescent="0.15">
      <c r="B25" s="104"/>
      <c r="C25" s="279" t="s">
        <v>128</v>
      </c>
      <c r="D25" s="279"/>
      <c r="E25" s="279"/>
      <c r="I25" s="262" t="s">
        <v>127</v>
      </c>
      <c r="J25" s="262"/>
      <c r="M25" s="264" t="s">
        <v>126</v>
      </c>
      <c r="N25" s="264"/>
      <c r="Q25" s="262" t="s">
        <v>125</v>
      </c>
      <c r="R25" s="262"/>
      <c r="U25" s="264" t="s">
        <v>124</v>
      </c>
      <c r="V25" s="264"/>
      <c r="Y25" s="263" t="s">
        <v>115</v>
      </c>
      <c r="Z25" s="263"/>
      <c r="AA25" s="263"/>
      <c r="AB25" s="103"/>
    </row>
    <row r="26" spans="2:28" x14ac:dyDescent="0.15">
      <c r="B26" s="104"/>
      <c r="C26" s="279" t="s">
        <v>123</v>
      </c>
      <c r="D26" s="279"/>
      <c r="E26" s="279"/>
      <c r="I26" s="262"/>
      <c r="J26" s="262"/>
      <c r="M26" s="264"/>
      <c r="N26" s="264"/>
      <c r="Q26" s="262"/>
      <c r="R26" s="262"/>
      <c r="U26" s="264"/>
      <c r="V26" s="264"/>
      <c r="Y26" s="263"/>
      <c r="Z26" s="263"/>
      <c r="AA26" s="263"/>
      <c r="AB26" s="103"/>
    </row>
    <row r="27" spans="2:28" ht="17.25" customHeight="1" x14ac:dyDescent="0.15">
      <c r="B27" s="104"/>
      <c r="C27" s="268">
        <f>Z22</f>
        <v>6396347</v>
      </c>
      <c r="D27" s="268"/>
      <c r="E27" s="268"/>
      <c r="F27" s="109" t="s">
        <v>106</v>
      </c>
      <c r="G27" s="88" t="s">
        <v>122</v>
      </c>
      <c r="H27" s="109" t="s">
        <v>121</v>
      </c>
      <c r="I27" s="274">
        <f>I22</f>
        <v>242</v>
      </c>
      <c r="J27" s="275"/>
      <c r="K27" s="88" t="s">
        <v>58</v>
      </c>
      <c r="L27" s="88" t="s">
        <v>108</v>
      </c>
      <c r="M27" s="276">
        <v>7.75</v>
      </c>
      <c r="N27" s="276"/>
      <c r="O27" s="88" t="s">
        <v>57</v>
      </c>
      <c r="P27" s="108" t="s">
        <v>120</v>
      </c>
      <c r="Q27" s="276"/>
      <c r="R27" s="276"/>
      <c r="S27" s="93" t="s">
        <v>119</v>
      </c>
      <c r="T27" s="88" t="s">
        <v>118</v>
      </c>
      <c r="U27" s="276"/>
      <c r="V27" s="276"/>
      <c r="W27" s="88" t="s">
        <v>15</v>
      </c>
      <c r="X27" s="93" t="s">
        <v>117</v>
      </c>
      <c r="Y27" s="268">
        <f>IF(OR(C27=0,I27=0,M27=0),0,ROUNDDOWN(C27/(I27*M27+Q27*U27),0))</f>
        <v>3410</v>
      </c>
      <c r="Z27" s="268"/>
      <c r="AA27" s="268"/>
      <c r="AB27" s="103" t="s">
        <v>106</v>
      </c>
    </row>
    <row r="28" spans="2:28" x14ac:dyDescent="0.15">
      <c r="B28" s="102"/>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0"/>
    </row>
    <row r="29" spans="2:28" ht="3" customHeight="1" x14ac:dyDescent="0.15"/>
    <row r="30" spans="2:28" ht="15" customHeight="1" x14ac:dyDescent="0.15">
      <c r="B30" s="107" t="s">
        <v>116</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5"/>
    </row>
    <row r="31" spans="2:28" x14ac:dyDescent="0.15">
      <c r="B31" s="104"/>
      <c r="C31" s="263" t="s">
        <v>115</v>
      </c>
      <c r="D31" s="263"/>
      <c r="E31" s="263"/>
      <c r="H31" s="264" t="s">
        <v>114</v>
      </c>
      <c r="I31" s="264"/>
      <c r="J31" s="264"/>
      <c r="N31" s="262" t="s">
        <v>113</v>
      </c>
      <c r="O31" s="262"/>
      <c r="P31" s="262"/>
      <c r="AB31" s="103"/>
    </row>
    <row r="32" spans="2:28" x14ac:dyDescent="0.15">
      <c r="B32" s="104"/>
      <c r="C32" s="263"/>
      <c r="D32" s="263"/>
      <c r="E32" s="263"/>
      <c r="H32" s="264"/>
      <c r="I32" s="264"/>
      <c r="J32" s="264"/>
      <c r="N32" s="262"/>
      <c r="O32" s="262"/>
      <c r="P32" s="262"/>
      <c r="AB32" s="103"/>
    </row>
    <row r="33" spans="2:28" ht="17.25" customHeight="1" x14ac:dyDescent="0.15">
      <c r="B33" s="104"/>
      <c r="C33" s="269">
        <f>Y27</f>
        <v>3410</v>
      </c>
      <c r="D33" s="269"/>
      <c r="E33" s="269"/>
      <c r="F33" s="88" t="s">
        <v>106</v>
      </c>
      <c r="G33" s="93" t="s">
        <v>108</v>
      </c>
      <c r="H33" s="266">
        <v>103</v>
      </c>
      <c r="I33" s="266"/>
      <c r="J33" s="266"/>
      <c r="K33" s="267" t="s">
        <v>57</v>
      </c>
      <c r="L33" s="267"/>
      <c r="M33" s="93" t="s">
        <v>107</v>
      </c>
      <c r="N33" s="268">
        <f>ROUNDDOWN(C33*H33,0)</f>
        <v>351230</v>
      </c>
      <c r="O33" s="268"/>
      <c r="P33" s="268"/>
      <c r="Q33" s="88" t="s">
        <v>106</v>
      </c>
      <c r="AB33" s="103"/>
    </row>
    <row r="34" spans="2:28" x14ac:dyDescent="0.15">
      <c r="B34" s="102"/>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0"/>
    </row>
    <row r="35" spans="2:28" ht="40.5" customHeight="1" x14ac:dyDescent="0.15"/>
    <row r="36" spans="2:28" ht="15" customHeight="1" x14ac:dyDescent="0.15">
      <c r="B36" s="107" t="s">
        <v>112</v>
      </c>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5"/>
    </row>
    <row r="37" spans="2:28" ht="12" customHeight="1" x14ac:dyDescent="0.15">
      <c r="B37" s="104"/>
      <c r="C37" s="262" t="s">
        <v>111</v>
      </c>
      <c r="D37" s="263"/>
      <c r="E37" s="263"/>
      <c r="H37" s="264" t="s">
        <v>110</v>
      </c>
      <c r="I37" s="264"/>
      <c r="J37" s="264"/>
      <c r="N37" s="264" t="s">
        <v>109</v>
      </c>
      <c r="O37" s="264"/>
      <c r="P37" s="264"/>
      <c r="AB37" s="103"/>
    </row>
    <row r="38" spans="2:28" x14ac:dyDescent="0.15">
      <c r="B38" s="104"/>
      <c r="C38" s="263"/>
      <c r="D38" s="263"/>
      <c r="E38" s="263"/>
      <c r="H38" s="264"/>
      <c r="I38" s="264"/>
      <c r="J38" s="264"/>
      <c r="N38" s="264"/>
      <c r="O38" s="264"/>
      <c r="P38" s="264"/>
      <c r="AB38" s="103"/>
    </row>
    <row r="39" spans="2:28" ht="17.25" customHeight="1" x14ac:dyDescent="0.15">
      <c r="B39" s="104"/>
      <c r="C39" s="265">
        <v>2468</v>
      </c>
      <c r="D39" s="265"/>
      <c r="E39" s="265"/>
      <c r="F39" s="88" t="s">
        <v>106</v>
      </c>
      <c r="G39" s="93" t="s">
        <v>108</v>
      </c>
      <c r="H39" s="266">
        <v>10</v>
      </c>
      <c r="I39" s="266"/>
      <c r="J39" s="266"/>
      <c r="K39" s="267" t="s">
        <v>57</v>
      </c>
      <c r="L39" s="267"/>
      <c r="M39" s="93" t="s">
        <v>107</v>
      </c>
      <c r="N39" s="268">
        <f>ROUNDDOWN(C39*H39,0)</f>
        <v>24680</v>
      </c>
      <c r="O39" s="268"/>
      <c r="P39" s="268"/>
      <c r="Q39" s="88" t="s">
        <v>106</v>
      </c>
      <c r="AB39" s="103"/>
    </row>
    <row r="40" spans="2:28" x14ac:dyDescent="0.15">
      <c r="B40" s="102"/>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0"/>
    </row>
    <row r="41" spans="2:28" ht="33" customHeight="1" x14ac:dyDescent="0.15">
      <c r="B41" s="99"/>
    </row>
    <row r="42" spans="2:28" ht="17.25" customHeight="1" x14ac:dyDescent="0.15">
      <c r="B42" s="98"/>
      <c r="C42" s="98"/>
      <c r="D42" s="98"/>
      <c r="E42" s="98"/>
      <c r="F42" s="98"/>
      <c r="G42" s="98"/>
      <c r="H42" s="98"/>
      <c r="I42" s="98"/>
      <c r="J42" s="98"/>
      <c r="K42" s="98"/>
      <c r="L42" s="98"/>
      <c r="M42" s="98"/>
      <c r="N42" s="98"/>
      <c r="O42" s="98"/>
      <c r="P42" s="98"/>
      <c r="Q42" s="98"/>
      <c r="R42" s="98"/>
      <c r="S42" s="98"/>
      <c r="T42" s="98"/>
      <c r="U42" s="98"/>
      <c r="V42" s="98"/>
      <c r="W42" s="98"/>
      <c r="X42" s="98"/>
      <c r="Y42" s="98"/>
      <c r="Z42" s="98"/>
    </row>
    <row r="43" spans="2:28" ht="12" x14ac:dyDescent="0.15">
      <c r="B43" s="98"/>
      <c r="C43" s="98"/>
    </row>
    <row r="44" spans="2:28" x14ac:dyDescent="0.15">
      <c r="I44" s="96"/>
      <c r="J44" s="95"/>
      <c r="Q44" s="96"/>
      <c r="R44" s="95"/>
      <c r="Y44" s="96"/>
      <c r="Z44" s="95"/>
    </row>
    <row r="45" spans="2:28" ht="12" customHeight="1" x14ac:dyDescent="0.15">
      <c r="D45" s="94"/>
      <c r="E45" s="93"/>
      <c r="F45" s="93"/>
      <c r="G45" s="93"/>
      <c r="H45" s="93"/>
      <c r="I45" s="93"/>
      <c r="J45" s="92"/>
      <c r="L45" s="94"/>
      <c r="M45" s="93"/>
      <c r="N45" s="93"/>
      <c r="O45" s="93"/>
      <c r="P45" s="93"/>
      <c r="Q45" s="93"/>
      <c r="R45" s="92"/>
      <c r="T45" s="94"/>
      <c r="U45" s="93"/>
      <c r="V45" s="93"/>
      <c r="W45" s="93"/>
      <c r="X45" s="93"/>
      <c r="Y45" s="93"/>
      <c r="Z45" s="92"/>
    </row>
    <row r="46" spans="2:28" x14ac:dyDescent="0.15">
      <c r="D46" s="91"/>
      <c r="E46" s="90"/>
      <c r="F46" s="90"/>
      <c r="G46" s="90"/>
      <c r="H46" s="90"/>
      <c r="I46" s="90"/>
      <c r="J46" s="89"/>
      <c r="L46" s="91"/>
      <c r="M46" s="90"/>
      <c r="N46" s="90"/>
      <c r="O46" s="91"/>
      <c r="P46" s="91"/>
      <c r="Q46" s="91"/>
      <c r="R46" s="89"/>
      <c r="T46" s="91"/>
      <c r="U46" s="90"/>
      <c r="V46" s="90"/>
      <c r="W46" s="90"/>
      <c r="X46" s="90"/>
      <c r="Y46" s="90"/>
      <c r="Z46" s="89"/>
    </row>
    <row r="47" spans="2:28" x14ac:dyDescent="0.15">
      <c r="D47" s="91"/>
      <c r="E47" s="90"/>
      <c r="F47" s="90"/>
      <c r="G47" s="90"/>
      <c r="H47" s="90"/>
      <c r="I47" s="90"/>
      <c r="J47" s="89"/>
      <c r="L47" s="91"/>
      <c r="M47" s="90"/>
      <c r="N47" s="90"/>
      <c r="O47" s="90"/>
      <c r="P47" s="90"/>
      <c r="Q47" s="90"/>
      <c r="R47" s="89"/>
      <c r="T47" s="91"/>
      <c r="U47" s="90"/>
      <c r="V47" s="90"/>
      <c r="W47" s="90"/>
      <c r="X47" s="90"/>
      <c r="Y47" s="90"/>
      <c r="Z47" s="89"/>
    </row>
    <row r="48" spans="2:28" x14ac:dyDescent="0.15">
      <c r="D48" s="91"/>
      <c r="E48" s="90"/>
      <c r="F48" s="90"/>
      <c r="G48" s="90"/>
      <c r="H48" s="90"/>
      <c r="I48" s="90"/>
      <c r="J48" s="89"/>
      <c r="L48" s="91"/>
      <c r="M48" s="90"/>
      <c r="N48" s="90"/>
      <c r="O48" s="90"/>
      <c r="P48" s="90"/>
      <c r="Q48" s="90"/>
      <c r="R48" s="89"/>
      <c r="T48" s="91"/>
      <c r="U48" s="90"/>
      <c r="V48" s="90"/>
      <c r="W48" s="90"/>
      <c r="X48" s="90"/>
      <c r="Y48" s="90"/>
      <c r="Z48" s="89"/>
    </row>
    <row r="49" spans="4:26" x14ac:dyDescent="0.15">
      <c r="D49" s="91"/>
      <c r="E49" s="90"/>
      <c r="F49" s="90"/>
      <c r="G49" s="90"/>
      <c r="H49" s="90"/>
      <c r="I49" s="90"/>
      <c r="J49" s="89"/>
      <c r="L49" s="91"/>
      <c r="M49" s="90"/>
      <c r="N49" s="90"/>
      <c r="O49" s="90"/>
      <c r="P49" s="90"/>
      <c r="Q49" s="90"/>
      <c r="R49" s="89"/>
      <c r="T49" s="91"/>
      <c r="U49" s="90"/>
      <c r="V49" s="90"/>
      <c r="W49" s="90"/>
      <c r="X49" s="90"/>
      <c r="Y49" s="90"/>
      <c r="Z49" s="89"/>
    </row>
    <row r="50" spans="4:26" ht="12" customHeight="1" x14ac:dyDescent="0.15">
      <c r="D50" s="91"/>
      <c r="E50" s="90"/>
      <c r="F50" s="90"/>
      <c r="G50" s="90"/>
      <c r="H50" s="90"/>
      <c r="I50" s="90"/>
      <c r="J50" s="91"/>
      <c r="L50" s="91"/>
      <c r="M50" s="90"/>
      <c r="N50" s="90"/>
      <c r="O50" s="90"/>
      <c r="P50" s="90"/>
      <c r="Q50" s="90"/>
      <c r="R50" s="89"/>
      <c r="T50" s="91"/>
      <c r="U50" s="90"/>
      <c r="V50" s="90"/>
      <c r="W50" s="90"/>
      <c r="X50" s="90"/>
      <c r="Y50" s="90"/>
      <c r="Z50" s="89"/>
    </row>
    <row r="51" spans="4:26" x14ac:dyDescent="0.15">
      <c r="D51" s="91"/>
      <c r="E51" s="90"/>
      <c r="F51" s="90"/>
      <c r="G51" s="90"/>
      <c r="H51" s="90"/>
      <c r="I51" s="90"/>
      <c r="J51" s="89"/>
      <c r="L51" s="94"/>
      <c r="M51" s="93"/>
      <c r="N51" s="93"/>
      <c r="O51" s="93"/>
      <c r="P51" s="93"/>
      <c r="Q51" s="93"/>
      <c r="R51" s="92"/>
      <c r="T51" s="94"/>
      <c r="U51" s="93"/>
      <c r="V51" s="93"/>
      <c r="W51" s="93"/>
      <c r="X51" s="93"/>
      <c r="Y51" s="93"/>
      <c r="Z51" s="92"/>
    </row>
    <row r="52" spans="4:26" ht="12" customHeight="1" x14ac:dyDescent="0.15"/>
    <row r="53" spans="4:26" ht="12" customHeight="1" x14ac:dyDescent="0.15">
      <c r="I53" s="96"/>
      <c r="J53" s="95"/>
      <c r="Q53" s="96"/>
      <c r="R53" s="95"/>
      <c r="Y53" s="96"/>
      <c r="Z53" s="95"/>
    </row>
    <row r="54" spans="4:26" ht="12" customHeight="1" x14ac:dyDescent="0.15">
      <c r="D54" s="94"/>
      <c r="E54" s="93"/>
      <c r="F54" s="93"/>
      <c r="G54" s="93"/>
      <c r="H54" s="93"/>
      <c r="I54" s="93"/>
      <c r="J54" s="92"/>
      <c r="L54" s="94"/>
      <c r="M54" s="93"/>
      <c r="N54" s="93"/>
      <c r="O54" s="93"/>
      <c r="P54" s="93"/>
      <c r="Q54" s="93"/>
      <c r="R54" s="92"/>
      <c r="T54" s="94"/>
      <c r="U54" s="93"/>
      <c r="V54" s="93"/>
      <c r="W54" s="93"/>
      <c r="X54" s="93"/>
      <c r="Y54" s="93"/>
      <c r="Z54" s="92"/>
    </row>
    <row r="55" spans="4:26" ht="12" customHeight="1" x14ac:dyDescent="0.15">
      <c r="D55" s="91"/>
      <c r="E55" s="90"/>
      <c r="F55" s="90"/>
      <c r="G55" s="90"/>
      <c r="H55" s="90"/>
      <c r="I55" s="90"/>
      <c r="J55" s="89"/>
      <c r="L55" s="91"/>
      <c r="M55" s="90"/>
      <c r="N55" s="90"/>
      <c r="O55" s="90"/>
      <c r="P55" s="90"/>
      <c r="Q55" s="90"/>
      <c r="R55" s="89"/>
      <c r="T55" s="91"/>
      <c r="U55" s="90"/>
      <c r="V55" s="90"/>
      <c r="W55" s="90"/>
      <c r="X55" s="90"/>
      <c r="Y55" s="90"/>
      <c r="Z55" s="89"/>
    </row>
    <row r="56" spans="4:26" ht="12" customHeight="1" x14ac:dyDescent="0.15">
      <c r="D56" s="91"/>
      <c r="E56" s="90"/>
      <c r="F56" s="90"/>
      <c r="G56" s="90"/>
      <c r="H56" s="90"/>
      <c r="I56" s="90"/>
      <c r="J56" s="89"/>
      <c r="L56" s="91"/>
      <c r="M56" s="90"/>
      <c r="N56" s="90"/>
      <c r="O56" s="90"/>
      <c r="P56" s="90"/>
      <c r="Q56" s="91"/>
      <c r="R56" s="89"/>
      <c r="T56" s="91"/>
      <c r="U56" s="90"/>
      <c r="V56" s="90"/>
      <c r="W56" s="90"/>
      <c r="X56" s="90"/>
      <c r="Y56" s="90"/>
      <c r="Z56" s="89"/>
    </row>
    <row r="57" spans="4:26" ht="12" customHeight="1" x14ac:dyDescent="0.15">
      <c r="D57" s="91"/>
      <c r="E57" s="90"/>
      <c r="F57" s="90"/>
      <c r="G57" s="90"/>
      <c r="H57" s="90"/>
      <c r="I57" s="90"/>
      <c r="J57" s="89"/>
      <c r="L57" s="91"/>
      <c r="M57" s="90"/>
      <c r="N57" s="90"/>
      <c r="O57" s="90"/>
      <c r="P57" s="90"/>
      <c r="Q57" s="97"/>
      <c r="R57" s="89"/>
      <c r="T57" s="91"/>
      <c r="U57" s="90"/>
      <c r="V57" s="90"/>
      <c r="W57" s="90"/>
      <c r="X57" s="90"/>
      <c r="Y57" s="90"/>
      <c r="Z57" s="89"/>
    </row>
    <row r="58" spans="4:26" ht="12" customHeight="1" x14ac:dyDescent="0.15">
      <c r="D58" s="91"/>
      <c r="E58" s="91"/>
      <c r="F58" s="90"/>
      <c r="G58" s="90"/>
      <c r="H58" s="90"/>
      <c r="I58" s="90"/>
      <c r="J58" s="89"/>
      <c r="L58" s="91"/>
      <c r="M58" s="90"/>
      <c r="N58" s="90"/>
      <c r="O58" s="90"/>
      <c r="P58" s="90"/>
      <c r="Q58" s="90"/>
      <c r="R58" s="89"/>
      <c r="T58" s="91"/>
      <c r="U58" s="91"/>
      <c r="V58" s="90"/>
      <c r="W58" s="90"/>
      <c r="X58" s="90"/>
      <c r="Y58" s="90"/>
      <c r="Z58" s="91"/>
    </row>
    <row r="59" spans="4:26" ht="12" customHeight="1" x14ac:dyDescent="0.15">
      <c r="D59" s="91"/>
      <c r="E59" s="90"/>
      <c r="F59" s="90"/>
      <c r="G59" s="90"/>
      <c r="H59" s="90"/>
      <c r="I59" s="90"/>
      <c r="J59" s="89"/>
      <c r="L59" s="91"/>
      <c r="M59" s="90"/>
      <c r="N59" s="90"/>
      <c r="O59" s="90"/>
      <c r="P59" s="90"/>
      <c r="Q59" s="90"/>
      <c r="R59" s="89"/>
      <c r="T59" s="91"/>
      <c r="U59" s="90"/>
      <c r="V59" s="90"/>
      <c r="W59" s="90"/>
      <c r="X59" s="90"/>
      <c r="Y59" s="90"/>
      <c r="Z59" s="89"/>
    </row>
    <row r="60" spans="4:26" ht="12" customHeight="1" x14ac:dyDescent="0.15">
      <c r="D60" s="91"/>
      <c r="E60" s="90"/>
      <c r="F60" s="90"/>
      <c r="G60" s="90"/>
      <c r="H60" s="90"/>
      <c r="I60" s="90"/>
      <c r="J60" s="89"/>
      <c r="L60" s="94"/>
      <c r="M60" s="93"/>
      <c r="N60" s="93"/>
      <c r="O60" s="93"/>
      <c r="P60" s="93"/>
      <c r="Q60" s="93"/>
      <c r="R60" s="92"/>
      <c r="T60" s="90"/>
      <c r="U60" s="90"/>
      <c r="V60" s="90"/>
      <c r="W60" s="90"/>
      <c r="X60" s="90"/>
      <c r="Y60" s="90"/>
      <c r="Z60" s="90"/>
    </row>
    <row r="61" spans="4:26" ht="12" customHeight="1" x14ac:dyDescent="0.15"/>
    <row r="62" spans="4:26" ht="12" customHeight="1" x14ac:dyDescent="0.15">
      <c r="I62" s="96"/>
      <c r="J62" s="95"/>
      <c r="Q62" s="96"/>
      <c r="R62" s="95"/>
      <c r="Y62" s="96"/>
      <c r="Z62" s="95"/>
    </row>
    <row r="63" spans="4:26" ht="12" customHeight="1" x14ac:dyDescent="0.15">
      <c r="D63" s="94"/>
      <c r="E63" s="93"/>
      <c r="F63" s="93"/>
      <c r="G63" s="93"/>
      <c r="H63" s="93"/>
      <c r="I63" s="93"/>
      <c r="J63" s="92"/>
      <c r="L63" s="94"/>
      <c r="M63" s="93"/>
      <c r="N63" s="93"/>
      <c r="O63" s="93"/>
      <c r="P63" s="93"/>
      <c r="Q63" s="93"/>
      <c r="R63" s="92"/>
      <c r="T63" s="94"/>
      <c r="U63" s="93"/>
      <c r="V63" s="93"/>
      <c r="W63" s="93"/>
      <c r="X63" s="93"/>
      <c r="Y63" s="93"/>
      <c r="Z63" s="92"/>
    </row>
    <row r="64" spans="4:26" ht="12" customHeight="1" x14ac:dyDescent="0.15">
      <c r="D64" s="91"/>
      <c r="E64" s="90"/>
      <c r="F64" s="90"/>
      <c r="G64" s="90"/>
      <c r="H64" s="90"/>
      <c r="I64" s="90"/>
      <c r="J64" s="89"/>
      <c r="L64" s="91"/>
      <c r="M64" s="90"/>
      <c r="N64" s="90"/>
      <c r="O64" s="90"/>
      <c r="P64" s="90"/>
      <c r="Q64" s="91"/>
      <c r="R64" s="89"/>
      <c r="T64" s="91"/>
      <c r="U64" s="90"/>
      <c r="V64" s="90"/>
      <c r="W64" s="90"/>
      <c r="X64" s="90"/>
      <c r="Y64" s="90"/>
      <c r="Z64" s="89"/>
    </row>
    <row r="65" spans="4:26" ht="12" customHeight="1" x14ac:dyDescent="0.15">
      <c r="D65" s="91"/>
      <c r="E65" s="91"/>
      <c r="F65" s="90"/>
      <c r="G65" s="90"/>
      <c r="H65" s="90"/>
      <c r="I65" s="90"/>
      <c r="J65" s="89"/>
      <c r="L65" s="91"/>
      <c r="M65" s="90"/>
      <c r="N65" s="90"/>
      <c r="O65" s="90"/>
      <c r="P65" s="90"/>
      <c r="Q65" s="90"/>
      <c r="R65" s="89"/>
      <c r="T65" s="91"/>
      <c r="U65" s="90"/>
      <c r="V65" s="90"/>
      <c r="W65" s="90"/>
      <c r="X65" s="90"/>
      <c r="Y65" s="90"/>
      <c r="Z65" s="89"/>
    </row>
    <row r="66" spans="4:26" ht="12" customHeight="1" x14ac:dyDescent="0.15">
      <c r="D66" s="91"/>
      <c r="E66" s="90"/>
      <c r="F66" s="90"/>
      <c r="G66" s="90"/>
      <c r="H66" s="90"/>
      <c r="I66" s="90"/>
      <c r="J66" s="89"/>
      <c r="L66" s="91"/>
      <c r="M66" s="90"/>
      <c r="N66" s="90"/>
      <c r="O66" s="90"/>
      <c r="P66" s="90"/>
      <c r="Q66" s="90"/>
      <c r="R66" s="89"/>
      <c r="T66" s="91"/>
      <c r="U66" s="90"/>
      <c r="V66" s="90"/>
      <c r="W66" s="90"/>
      <c r="X66" s="90"/>
      <c r="Y66" s="90"/>
      <c r="Z66" s="89"/>
    </row>
    <row r="67" spans="4:26" ht="12" customHeight="1" x14ac:dyDescent="0.15">
      <c r="D67" s="91"/>
      <c r="E67" s="90"/>
      <c r="F67" s="90"/>
      <c r="G67" s="90"/>
      <c r="H67" s="90"/>
      <c r="I67" s="90"/>
      <c r="J67" s="89"/>
      <c r="L67" s="91"/>
      <c r="M67" s="90"/>
      <c r="N67" s="90"/>
      <c r="O67" s="90"/>
      <c r="P67" s="91"/>
      <c r="Q67" s="90"/>
      <c r="R67" s="89"/>
      <c r="T67" s="91"/>
      <c r="U67" s="90"/>
      <c r="V67" s="90"/>
      <c r="W67" s="90"/>
      <c r="X67" s="90"/>
      <c r="Y67" s="90"/>
      <c r="Z67" s="91"/>
    </row>
    <row r="68" spans="4:26" ht="12" customHeight="1" x14ac:dyDescent="0.15">
      <c r="D68" s="91"/>
      <c r="E68" s="90"/>
      <c r="F68" s="90"/>
      <c r="G68" s="90"/>
      <c r="H68" s="90"/>
      <c r="I68" s="90"/>
      <c r="J68" s="89"/>
      <c r="L68" s="91"/>
      <c r="M68" s="90"/>
      <c r="N68" s="90"/>
      <c r="O68" s="90"/>
      <c r="P68" s="90"/>
      <c r="Q68" s="90"/>
      <c r="R68" s="89"/>
      <c r="T68" s="91"/>
      <c r="U68" s="90"/>
      <c r="V68" s="90"/>
      <c r="W68" s="90"/>
      <c r="X68" s="90"/>
      <c r="Y68" s="91"/>
      <c r="Z68" s="89"/>
    </row>
    <row r="69" spans="4:26" ht="12" customHeight="1" x14ac:dyDescent="0.15">
      <c r="L69" s="94"/>
      <c r="M69" s="93"/>
      <c r="N69" s="93"/>
      <c r="O69" s="93"/>
      <c r="P69" s="93"/>
      <c r="Q69" s="93"/>
      <c r="R69" s="92"/>
      <c r="T69" s="91"/>
      <c r="U69" s="90"/>
      <c r="V69" s="90"/>
      <c r="W69" s="90"/>
      <c r="X69" s="90"/>
      <c r="Y69" s="90"/>
      <c r="Z69" s="89"/>
    </row>
    <row r="70" spans="4:26" ht="12" customHeight="1" x14ac:dyDescent="0.15"/>
    <row r="71" spans="4:26" ht="12" customHeight="1" x14ac:dyDescent="0.15">
      <c r="I71" s="96"/>
      <c r="J71" s="95"/>
      <c r="Q71" s="96"/>
      <c r="R71" s="95"/>
      <c r="Y71" s="96"/>
      <c r="Z71" s="95"/>
    </row>
    <row r="72" spans="4:26" ht="12" customHeight="1" x14ac:dyDescent="0.15">
      <c r="D72" s="94"/>
      <c r="E72" s="93"/>
      <c r="F72" s="93"/>
      <c r="G72" s="93"/>
      <c r="H72" s="93"/>
      <c r="I72" s="93"/>
      <c r="J72" s="92"/>
      <c r="L72" s="94"/>
      <c r="M72" s="93"/>
      <c r="N72" s="93"/>
      <c r="O72" s="93"/>
      <c r="P72" s="93"/>
      <c r="Q72" s="93"/>
      <c r="R72" s="92"/>
      <c r="T72" s="94"/>
      <c r="U72" s="93"/>
      <c r="V72" s="93"/>
      <c r="W72" s="93"/>
      <c r="X72" s="93"/>
      <c r="Y72" s="93"/>
      <c r="Z72" s="92"/>
    </row>
    <row r="73" spans="4:26" ht="12" customHeight="1" x14ac:dyDescent="0.15">
      <c r="D73" s="91"/>
      <c r="E73" s="91"/>
      <c r="F73" s="91"/>
      <c r="G73" s="91"/>
      <c r="H73" s="90"/>
      <c r="I73" s="90"/>
      <c r="J73" s="89"/>
      <c r="L73" s="91"/>
      <c r="M73" s="90"/>
      <c r="N73" s="90"/>
      <c r="O73" s="90"/>
      <c r="P73" s="90"/>
      <c r="Q73" s="90"/>
      <c r="R73" s="89"/>
      <c r="T73" s="91"/>
      <c r="U73" s="90"/>
      <c r="V73" s="90"/>
      <c r="W73" s="90"/>
      <c r="X73" s="90"/>
      <c r="Y73" s="90"/>
      <c r="Z73" s="89"/>
    </row>
    <row r="74" spans="4:26" ht="12" customHeight="1" x14ac:dyDescent="0.15">
      <c r="D74" s="91"/>
      <c r="E74" s="91"/>
      <c r="F74" s="90"/>
      <c r="G74" s="90"/>
      <c r="H74" s="90"/>
      <c r="I74" s="90"/>
      <c r="J74" s="89"/>
      <c r="L74" s="91"/>
      <c r="M74" s="90"/>
      <c r="N74" s="90"/>
      <c r="O74" s="90"/>
      <c r="P74" s="90"/>
      <c r="Q74" s="90"/>
      <c r="R74" s="89"/>
      <c r="T74" s="91"/>
      <c r="U74" s="90"/>
      <c r="V74" s="90"/>
      <c r="W74" s="90"/>
      <c r="X74" s="90"/>
      <c r="Y74" s="90"/>
      <c r="Z74" s="89"/>
    </row>
    <row r="75" spans="4:26" ht="12" customHeight="1" x14ac:dyDescent="0.15">
      <c r="D75" s="91"/>
      <c r="E75" s="90"/>
      <c r="F75" s="90"/>
      <c r="G75" s="90"/>
      <c r="H75" s="90"/>
      <c r="I75" s="90"/>
      <c r="J75" s="89"/>
      <c r="L75" s="91"/>
      <c r="M75" s="91"/>
      <c r="N75" s="90"/>
      <c r="O75" s="90"/>
      <c r="P75" s="90"/>
      <c r="Q75" s="90"/>
      <c r="R75" s="89"/>
      <c r="T75" s="91"/>
      <c r="U75" s="90"/>
      <c r="V75" s="90"/>
      <c r="W75" s="90"/>
      <c r="X75" s="90"/>
      <c r="Y75" s="90"/>
      <c r="Z75" s="89"/>
    </row>
    <row r="76" spans="4:26" ht="12" customHeight="1" x14ac:dyDescent="0.15">
      <c r="D76" s="91"/>
      <c r="E76" s="90"/>
      <c r="F76" s="90"/>
      <c r="G76" s="90"/>
      <c r="H76" s="90"/>
      <c r="I76" s="90"/>
      <c r="J76" s="89"/>
      <c r="L76" s="91"/>
      <c r="M76" s="90"/>
      <c r="N76" s="90"/>
      <c r="O76" s="90"/>
      <c r="P76" s="90"/>
      <c r="Q76" s="90"/>
      <c r="R76" s="89"/>
      <c r="T76" s="91"/>
      <c r="U76" s="90"/>
      <c r="V76" s="90"/>
      <c r="W76" s="91"/>
      <c r="X76" s="90"/>
      <c r="Y76" s="90"/>
      <c r="Z76" s="89"/>
    </row>
    <row r="77" spans="4:26" ht="12" customHeight="1" x14ac:dyDescent="0.15">
      <c r="D77" s="91"/>
      <c r="E77" s="90"/>
      <c r="F77" s="90"/>
      <c r="G77" s="90"/>
      <c r="H77" s="90"/>
      <c r="I77" s="90"/>
      <c r="J77" s="89"/>
      <c r="L77" s="91"/>
      <c r="M77" s="90"/>
      <c r="N77" s="90"/>
      <c r="O77" s="90"/>
      <c r="P77" s="90"/>
      <c r="Q77" s="90"/>
      <c r="R77" s="89"/>
      <c r="T77" s="91"/>
      <c r="U77" s="90"/>
      <c r="V77" s="90"/>
      <c r="W77" s="90"/>
      <c r="X77" s="90"/>
      <c r="Y77" s="90"/>
      <c r="Z77" s="89"/>
    </row>
    <row r="78" spans="4:26" ht="12" customHeight="1" x14ac:dyDescent="0.15"/>
    <row r="79" spans="4:26" ht="12" customHeight="1" x14ac:dyDescent="0.15"/>
    <row r="80" spans="4:26"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sheetData>
  <sheetProtection algorithmName="SHA-512" hashValue="aEoyMnITpuPCD2YNRF5ZEHWsbmcy2SQ3eo2ZLS6tcXON7ohvkfDoJFwizHuddeQqmt8sDtmISCWHbmVlahuVYw==" saltValue="u41qTUwVIoCxFXLwgsUOUg==" spinCount="100000" sheet="1" objects="1" scenarios="1"/>
  <mergeCells count="196">
    <mergeCell ref="B2:Z2"/>
    <mergeCell ref="B3:E3"/>
    <mergeCell ref="F3:I3"/>
    <mergeCell ref="B4:E4"/>
    <mergeCell ref="F4:I4"/>
    <mergeCell ref="B5:E6"/>
    <mergeCell ref="F5:I6"/>
    <mergeCell ref="P9:Q9"/>
    <mergeCell ref="R9:S9"/>
    <mergeCell ref="T9:U9"/>
    <mergeCell ref="V9:W9"/>
    <mergeCell ref="X9:Y9"/>
    <mergeCell ref="Z9:AB9"/>
    <mergeCell ref="B9:D9"/>
    <mergeCell ref="E9:F9"/>
    <mergeCell ref="G9:H9"/>
    <mergeCell ref="I9:J9"/>
    <mergeCell ref="L9:M9"/>
    <mergeCell ref="N9:O9"/>
    <mergeCell ref="P10:Q10"/>
    <mergeCell ref="R10:S10"/>
    <mergeCell ref="T10:U10"/>
    <mergeCell ref="V10:W10"/>
    <mergeCell ref="X10:Y10"/>
    <mergeCell ref="Z10:AB10"/>
    <mergeCell ref="B10:C10"/>
    <mergeCell ref="E10:F10"/>
    <mergeCell ref="G10:H10"/>
    <mergeCell ref="I10:J10"/>
    <mergeCell ref="L10:M10"/>
    <mergeCell ref="N10:O10"/>
    <mergeCell ref="Z11:AB11"/>
    <mergeCell ref="B11:C18"/>
    <mergeCell ref="E11:F11"/>
    <mergeCell ref="G11:H11"/>
    <mergeCell ref="I11:J11"/>
    <mergeCell ref="L11:M11"/>
    <mergeCell ref="N11:O11"/>
    <mergeCell ref="E12:F12"/>
    <mergeCell ref="G12:H12"/>
    <mergeCell ref="I12:J12"/>
    <mergeCell ref="L12:M12"/>
    <mergeCell ref="Z12:AB12"/>
    <mergeCell ref="E13:F13"/>
    <mergeCell ref="G13:H13"/>
    <mergeCell ref="I13:J13"/>
    <mergeCell ref="L13:M13"/>
    <mergeCell ref="N13:O13"/>
    <mergeCell ref="P13:Q13"/>
    <mergeCell ref="R13:S13"/>
    <mergeCell ref="N12:O12"/>
    <mergeCell ref="P12:Q12"/>
    <mergeCell ref="R12:S12"/>
    <mergeCell ref="T12:U12"/>
    <mergeCell ref="V12:W12"/>
    <mergeCell ref="X12:Y12"/>
    <mergeCell ref="X13:Y13"/>
    <mergeCell ref="P11:Q11"/>
    <mergeCell ref="R11:S11"/>
    <mergeCell ref="T11:U11"/>
    <mergeCell ref="V11:W11"/>
    <mergeCell ref="X11:Y11"/>
    <mergeCell ref="E17:F17"/>
    <mergeCell ref="G17:H17"/>
    <mergeCell ref="I17:J17"/>
    <mergeCell ref="L17:M17"/>
    <mergeCell ref="N17:O17"/>
    <mergeCell ref="P17:Q17"/>
    <mergeCell ref="R17:S17"/>
    <mergeCell ref="T15:U15"/>
    <mergeCell ref="V15:W15"/>
    <mergeCell ref="X15:Y15"/>
    <mergeCell ref="T17:U17"/>
    <mergeCell ref="V17:W17"/>
    <mergeCell ref="X17:Y17"/>
    <mergeCell ref="Z13:AB13"/>
    <mergeCell ref="E14:F14"/>
    <mergeCell ref="G14:H14"/>
    <mergeCell ref="I14:J14"/>
    <mergeCell ref="L14:M14"/>
    <mergeCell ref="N14:O14"/>
    <mergeCell ref="P14:Q14"/>
    <mergeCell ref="R14:S14"/>
    <mergeCell ref="T14:U14"/>
    <mergeCell ref="V14:W14"/>
    <mergeCell ref="X14:Y14"/>
    <mergeCell ref="Z14:AB14"/>
    <mergeCell ref="T13:U13"/>
    <mergeCell ref="V13:W13"/>
    <mergeCell ref="Z15:AB15"/>
    <mergeCell ref="E16:F16"/>
    <mergeCell ref="G16:H16"/>
    <mergeCell ref="I16:J16"/>
    <mergeCell ref="L16:M16"/>
    <mergeCell ref="N16:O16"/>
    <mergeCell ref="P16:Q16"/>
    <mergeCell ref="E15:F15"/>
    <mergeCell ref="G15:H15"/>
    <mergeCell ref="I15:J15"/>
    <mergeCell ref="L15:M15"/>
    <mergeCell ref="N15:O15"/>
    <mergeCell ref="P15:Q15"/>
    <mergeCell ref="R15:S15"/>
    <mergeCell ref="Z17:AB17"/>
    <mergeCell ref="R16:S16"/>
    <mergeCell ref="T16:U16"/>
    <mergeCell ref="V16:W16"/>
    <mergeCell ref="X16:Y16"/>
    <mergeCell ref="Z16:AB16"/>
    <mergeCell ref="R18:S18"/>
    <mergeCell ref="T18:U18"/>
    <mergeCell ref="V18:W18"/>
    <mergeCell ref="X18:Y18"/>
    <mergeCell ref="Z18:AB18"/>
    <mergeCell ref="B19:C19"/>
    <mergeCell ref="E19:F19"/>
    <mergeCell ref="G19:H19"/>
    <mergeCell ref="I19:J19"/>
    <mergeCell ref="L19:M19"/>
    <mergeCell ref="E18:F18"/>
    <mergeCell ref="G18:H18"/>
    <mergeCell ref="I18:J18"/>
    <mergeCell ref="L18:M18"/>
    <mergeCell ref="N18:O18"/>
    <mergeCell ref="P18:Q18"/>
    <mergeCell ref="Z19:AB19"/>
    <mergeCell ref="N19:O19"/>
    <mergeCell ref="P19:Q19"/>
    <mergeCell ref="R19:S19"/>
    <mergeCell ref="T19:U19"/>
    <mergeCell ref="V19:W19"/>
    <mergeCell ref="X19:Y19"/>
    <mergeCell ref="R22:S22"/>
    <mergeCell ref="T22:U22"/>
    <mergeCell ref="V22:W22"/>
    <mergeCell ref="X22:Y22"/>
    <mergeCell ref="Z22:AB22"/>
    <mergeCell ref="T21:U21"/>
    <mergeCell ref="V21:W21"/>
    <mergeCell ref="B20:C21"/>
    <mergeCell ref="E20:F20"/>
    <mergeCell ref="G20:H20"/>
    <mergeCell ref="I20:J20"/>
    <mergeCell ref="L20:M20"/>
    <mergeCell ref="N20:O20"/>
    <mergeCell ref="P20:Q20"/>
    <mergeCell ref="R20:S20"/>
    <mergeCell ref="T20:U20"/>
    <mergeCell ref="V20:W20"/>
    <mergeCell ref="X20:Y20"/>
    <mergeCell ref="Z20:AB20"/>
    <mergeCell ref="E21:F21"/>
    <mergeCell ref="G21:H21"/>
    <mergeCell ref="I21:J21"/>
    <mergeCell ref="L21:M21"/>
    <mergeCell ref="N21:O21"/>
    <mergeCell ref="P21:Q21"/>
    <mergeCell ref="R21:S21"/>
    <mergeCell ref="X21:Y21"/>
    <mergeCell ref="Z21:AB21"/>
    <mergeCell ref="C27:E27"/>
    <mergeCell ref="I27:J27"/>
    <mergeCell ref="M27:N27"/>
    <mergeCell ref="Q27:R27"/>
    <mergeCell ref="U27:V27"/>
    <mergeCell ref="Y27:AA27"/>
    <mergeCell ref="L23:AB23"/>
    <mergeCell ref="P24:X24"/>
    <mergeCell ref="C25:E25"/>
    <mergeCell ref="I25:J26"/>
    <mergeCell ref="M25:N26"/>
    <mergeCell ref="Q25:R26"/>
    <mergeCell ref="U25:V26"/>
    <mergeCell ref="Y25:AA26"/>
    <mergeCell ref="C26:E26"/>
    <mergeCell ref="B22:D22"/>
    <mergeCell ref="E22:F22"/>
    <mergeCell ref="G22:H22"/>
    <mergeCell ref="I22:J22"/>
    <mergeCell ref="L22:M22"/>
    <mergeCell ref="N22:O22"/>
    <mergeCell ref="P22:Q22"/>
    <mergeCell ref="C37:E38"/>
    <mergeCell ref="H37:J38"/>
    <mergeCell ref="N37:P38"/>
    <mergeCell ref="C39:E39"/>
    <mergeCell ref="H39:J39"/>
    <mergeCell ref="K39:L39"/>
    <mergeCell ref="N39:P39"/>
    <mergeCell ref="C31:E32"/>
    <mergeCell ref="H31:J32"/>
    <mergeCell ref="N31:P32"/>
    <mergeCell ref="C33:E33"/>
    <mergeCell ref="H33:J33"/>
    <mergeCell ref="K33:L33"/>
    <mergeCell ref="N33:P33"/>
  </mergeCells>
  <phoneticPr fontId="3"/>
  <conditionalFormatting sqref="I44">
    <cfRule type="expression" dxfId="35" priority="36">
      <formula>MONTH(I44)&lt;&gt;$D$44</formula>
    </cfRule>
  </conditionalFormatting>
  <conditionalFormatting sqref="J44">
    <cfRule type="expression" dxfId="34" priority="35">
      <formula>MONTH(J44)&lt;&gt;$D$44</formula>
    </cfRule>
  </conditionalFormatting>
  <conditionalFormatting sqref="D46:J51">
    <cfRule type="expression" dxfId="33" priority="34">
      <formula>MONTH(D46)&lt;&gt;$D$44</formula>
    </cfRule>
  </conditionalFormatting>
  <conditionalFormatting sqref="L46:R50">
    <cfRule type="expression" dxfId="32" priority="33">
      <formula>MONTH(L46)&lt;&gt;$L$44</formula>
    </cfRule>
  </conditionalFormatting>
  <conditionalFormatting sqref="T46:Z50">
    <cfRule type="expression" dxfId="31" priority="32">
      <formula>MONTH(T46)&lt;&gt;$T$44</formula>
    </cfRule>
  </conditionalFormatting>
  <conditionalFormatting sqref="D55:J60">
    <cfRule type="expression" dxfId="30" priority="31">
      <formula>MONTH(D55)&lt;&gt;$D$53</formula>
    </cfRule>
  </conditionalFormatting>
  <conditionalFormatting sqref="L55:R59">
    <cfRule type="expression" dxfId="29" priority="30">
      <formula>MONTH(L55)&lt;&gt;$L$53</formula>
    </cfRule>
  </conditionalFormatting>
  <conditionalFormatting sqref="T55:Z59">
    <cfRule type="expression" dxfId="28" priority="29">
      <formula>MONTH(T55)&lt;&gt;$T$53</formula>
    </cfRule>
  </conditionalFormatting>
  <conditionalFormatting sqref="D64:J68">
    <cfRule type="expression" dxfId="27" priority="28">
      <formula>MONTH(D64)&lt;&gt;$D$62</formula>
    </cfRule>
  </conditionalFormatting>
  <conditionalFormatting sqref="L64:R68">
    <cfRule type="expression" dxfId="26" priority="27">
      <formula>MONTH(L64)&lt;&gt;$L$62</formula>
    </cfRule>
  </conditionalFormatting>
  <conditionalFormatting sqref="T64:Z69">
    <cfRule type="expression" dxfId="25" priority="26">
      <formula>MONTH(T64)&lt;&gt;$T$62</formula>
    </cfRule>
  </conditionalFormatting>
  <conditionalFormatting sqref="D73:J77">
    <cfRule type="expression" dxfId="24" priority="25">
      <formula>MONTH(D73)&lt;&gt;$D$71</formula>
    </cfRule>
  </conditionalFormatting>
  <conditionalFormatting sqref="L73:R77">
    <cfRule type="expression" dxfId="23" priority="24">
      <formula>MONTH(L73)&lt;&gt;$L$71</formula>
    </cfRule>
  </conditionalFormatting>
  <conditionalFormatting sqref="T73:Z77">
    <cfRule type="expression" dxfId="22" priority="23">
      <formula>MONTH(T73)&lt;&gt;$T$71</formula>
    </cfRule>
  </conditionalFormatting>
  <conditionalFormatting sqref="Q44">
    <cfRule type="expression" dxfId="21" priority="22">
      <formula>MONTH(Q44)&lt;&gt;$D$44</formula>
    </cfRule>
  </conditionalFormatting>
  <conditionalFormatting sqref="R44">
    <cfRule type="expression" dxfId="20" priority="21">
      <formula>MONTH(R44)&lt;&gt;$D$44</formula>
    </cfRule>
  </conditionalFormatting>
  <conditionalFormatting sqref="Y44">
    <cfRule type="expression" dxfId="19" priority="20">
      <formula>MONTH(Y44)&lt;&gt;$D$44</formula>
    </cfRule>
  </conditionalFormatting>
  <conditionalFormatting sqref="Z44">
    <cfRule type="expression" dxfId="18" priority="19">
      <formula>MONTH(Z44)&lt;&gt;$D$44</formula>
    </cfRule>
  </conditionalFormatting>
  <conditionalFormatting sqref="I53">
    <cfRule type="expression" dxfId="17" priority="18">
      <formula>MONTH(I53)&lt;&gt;$D$44</formula>
    </cfRule>
  </conditionalFormatting>
  <conditionalFormatting sqref="J53">
    <cfRule type="expression" dxfId="16" priority="17">
      <formula>MONTH(J53)&lt;&gt;$D$44</formula>
    </cfRule>
  </conditionalFormatting>
  <conditionalFormatting sqref="Q53">
    <cfRule type="expression" dxfId="15" priority="16">
      <formula>MONTH(Q53)&lt;&gt;$D$44</formula>
    </cfRule>
  </conditionalFormatting>
  <conditionalFormatting sqref="R53">
    <cfRule type="expression" dxfId="14" priority="15">
      <formula>MONTH(R53)&lt;&gt;$D$44</formula>
    </cfRule>
  </conditionalFormatting>
  <conditionalFormatting sqref="Y53">
    <cfRule type="expression" dxfId="13" priority="14">
      <formula>MONTH(Y53)&lt;&gt;$D$44</formula>
    </cfRule>
  </conditionalFormatting>
  <conditionalFormatting sqref="Z53">
    <cfRule type="expression" dxfId="12" priority="13">
      <formula>MONTH(Z53)&lt;&gt;$D$44</formula>
    </cfRule>
  </conditionalFormatting>
  <conditionalFormatting sqref="I62">
    <cfRule type="expression" dxfId="11" priority="12">
      <formula>MONTH(I62)&lt;&gt;$D$44</formula>
    </cfRule>
  </conditionalFormatting>
  <conditionalFormatting sqref="J62">
    <cfRule type="expression" dxfId="10" priority="11">
      <formula>MONTH(J62)&lt;&gt;$D$44</formula>
    </cfRule>
  </conditionalFormatting>
  <conditionalFormatting sqref="Q62">
    <cfRule type="expression" dxfId="9" priority="10">
      <formula>MONTH(Q62)&lt;&gt;$D$44</formula>
    </cfRule>
  </conditionalFormatting>
  <conditionalFormatting sqref="R62">
    <cfRule type="expression" dxfId="8" priority="9">
      <formula>MONTH(R62)&lt;&gt;$D$44</formula>
    </cfRule>
  </conditionalFormatting>
  <conditionalFormatting sqref="Y62">
    <cfRule type="expression" dxfId="7" priority="8">
      <formula>MONTH(Y62)&lt;&gt;$D$44</formula>
    </cfRule>
  </conditionalFormatting>
  <conditionalFormatting sqref="Z62">
    <cfRule type="expression" dxfId="6" priority="7">
      <formula>MONTH(Z62)&lt;&gt;$D$44</formula>
    </cfRule>
  </conditionalFormatting>
  <conditionalFormatting sqref="I71">
    <cfRule type="expression" dxfId="5" priority="6">
      <formula>MONTH(I71)&lt;&gt;$D$44</formula>
    </cfRule>
  </conditionalFormatting>
  <conditionalFormatting sqref="J71">
    <cfRule type="expression" dxfId="4" priority="5">
      <formula>MONTH(J71)&lt;&gt;$D$44</formula>
    </cfRule>
  </conditionalFormatting>
  <conditionalFormatting sqref="Q71">
    <cfRule type="expression" dxfId="3" priority="4">
      <formula>MONTH(Q71)&lt;&gt;$D$44</formula>
    </cfRule>
  </conditionalFormatting>
  <conditionalFormatting sqref="R71">
    <cfRule type="expression" dxfId="2" priority="3">
      <formula>MONTH(R71)&lt;&gt;$D$44</formula>
    </cfRule>
  </conditionalFormatting>
  <conditionalFormatting sqref="Y71">
    <cfRule type="expression" dxfId="1" priority="2">
      <formula>MONTH(Y71)&lt;&gt;$D$44</formula>
    </cfRule>
  </conditionalFormatting>
  <conditionalFormatting sqref="Z71">
    <cfRule type="expression" dxfId="0" priority="1">
      <formula>MONTH(Z71)&lt;&gt;$D$44</formula>
    </cfRule>
  </conditionalFormatting>
  <printOptions horizontalCentered="1"/>
  <pageMargins left="0.70866141732283472" right="0.70866141732283472" top="0.74803149606299213" bottom="0.74803149606299213" header="0.31496062992125984" footer="0.31496062992125984"/>
  <pageSetup paperSize="9" scale="91" fitToWidth="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7A801-7868-454F-8052-DA7C1BBEED26}">
  <sheetPr>
    <tabColor rgb="FF92D050"/>
    <pageSetUpPr fitToPage="1"/>
  </sheetPr>
  <dimension ref="A1:P42"/>
  <sheetViews>
    <sheetView zoomScaleNormal="100" zoomScaleSheetLayoutView="100" workbookViewId="0"/>
  </sheetViews>
  <sheetFormatPr defaultColWidth="9.5" defaultRowHeight="13.5" x14ac:dyDescent="0.15"/>
  <cols>
    <col min="1" max="1" width="4.125" style="10" customWidth="1"/>
    <col min="2" max="2" width="11.25" style="10" customWidth="1"/>
    <col min="3" max="3" width="15.625" style="10" customWidth="1"/>
    <col min="4" max="9" width="11.25" style="10" customWidth="1"/>
    <col min="10" max="10" width="4.125" style="10" customWidth="1"/>
    <col min="11" max="16384" width="9.5" style="10"/>
  </cols>
  <sheetData>
    <row r="1" spans="1:10" ht="24" customHeight="1" x14ac:dyDescent="0.15">
      <c r="A1" s="114"/>
      <c r="B1" s="114"/>
    </row>
    <row r="2" spans="1:10" ht="24" customHeight="1" x14ac:dyDescent="0.15">
      <c r="A2" s="115"/>
      <c r="B2" s="115"/>
    </row>
    <row r="3" spans="1:10" ht="18.75" customHeight="1" x14ac:dyDescent="0.15">
      <c r="A3" s="326" t="s">
        <v>162</v>
      </c>
      <c r="B3" s="326"/>
      <c r="C3" s="326"/>
      <c r="D3" s="326"/>
      <c r="E3" s="326"/>
      <c r="F3" s="326"/>
      <c r="G3" s="326"/>
      <c r="H3" s="326"/>
      <c r="I3" s="326"/>
      <c r="J3" s="326"/>
    </row>
    <row r="4" spans="1:10" ht="15" customHeight="1" x14ac:dyDescent="0.15">
      <c r="A4" s="116"/>
      <c r="B4" s="116"/>
      <c r="C4" s="116"/>
      <c r="D4" s="116"/>
      <c r="E4" s="116"/>
      <c r="F4" s="116"/>
      <c r="G4" s="116"/>
      <c r="H4" s="116"/>
      <c r="I4" s="116"/>
      <c r="J4" s="116"/>
    </row>
    <row r="5" spans="1:10" ht="18.75" customHeight="1" x14ac:dyDescent="0.15">
      <c r="A5" s="327" t="s">
        <v>1</v>
      </c>
      <c r="B5" s="328"/>
      <c r="C5" s="329" t="s">
        <v>93</v>
      </c>
      <c r="D5" s="330"/>
      <c r="E5" s="116"/>
      <c r="F5" s="331" t="s">
        <v>163</v>
      </c>
      <c r="G5" s="331"/>
      <c r="H5" s="331"/>
      <c r="I5" s="331"/>
      <c r="J5" s="116"/>
    </row>
    <row r="6" spans="1:10" ht="11.25" customHeight="1" x14ac:dyDescent="0.15">
      <c r="A6" s="93"/>
      <c r="B6" s="93"/>
      <c r="C6" s="117"/>
      <c r="D6" s="117"/>
      <c r="E6" s="116"/>
      <c r="F6" s="332"/>
      <c r="G6" s="332"/>
      <c r="H6" s="332"/>
      <c r="I6" s="332"/>
      <c r="J6" s="116"/>
    </row>
    <row r="7" spans="1:10" ht="26.25" customHeight="1" x14ac:dyDescent="0.15">
      <c r="A7" s="93"/>
      <c r="B7" s="93"/>
      <c r="C7" s="117"/>
      <c r="D7" s="117"/>
      <c r="E7" s="118" t="s">
        <v>164</v>
      </c>
      <c r="F7" s="119" t="s">
        <v>165</v>
      </c>
      <c r="G7" s="119" t="s">
        <v>214</v>
      </c>
      <c r="H7" s="119" t="s">
        <v>213</v>
      </c>
      <c r="I7" s="119" t="s">
        <v>166</v>
      </c>
      <c r="J7" s="116"/>
    </row>
    <row r="8" spans="1:10" ht="15" customHeight="1" x14ac:dyDescent="0.15">
      <c r="A8" s="116"/>
      <c r="B8" s="88"/>
      <c r="C8" s="88"/>
      <c r="D8" s="116"/>
      <c r="E8" s="120" t="s">
        <v>167</v>
      </c>
      <c r="F8" s="121">
        <v>1875.5</v>
      </c>
      <c r="G8" s="121">
        <v>103</v>
      </c>
      <c r="H8" s="121">
        <v>10</v>
      </c>
      <c r="I8" s="187">
        <f>IF(E8="",0,IF(NOT(AND(G8="",H8="")),ROUNDDOWN(((H8+G8)/(F8+H8))*1,3)))</f>
        <v>5.8999999999999997E-2</v>
      </c>
      <c r="J8" s="116"/>
    </row>
    <row r="9" spans="1:10" ht="15" customHeight="1" thickBot="1" x14ac:dyDescent="0.2">
      <c r="A9" s="116"/>
      <c r="B9" s="88"/>
      <c r="C9" s="88"/>
      <c r="D9" s="116"/>
      <c r="E9" s="120" t="s">
        <v>168</v>
      </c>
      <c r="F9" s="121">
        <v>1875.5</v>
      </c>
      <c r="G9" s="121">
        <v>50</v>
      </c>
      <c r="H9" s="121">
        <v>8</v>
      </c>
      <c r="I9" s="122">
        <f>IF(E9="",0,IF(NOT(AND(G9="",H9="")),ROUNDDOWN(((H9+G9)/(F9+H9))*1,3)))</f>
        <v>0.03</v>
      </c>
      <c r="J9" s="116"/>
    </row>
    <row r="10" spans="1:10" ht="15" customHeight="1" thickBot="1" x14ac:dyDescent="0.2">
      <c r="E10" s="123" t="s">
        <v>145</v>
      </c>
      <c r="F10" s="121">
        <f>SUM(F8:F9)</f>
        <v>3751</v>
      </c>
      <c r="G10" s="124">
        <f>SUM(G8:G9)</f>
        <v>153</v>
      </c>
      <c r="H10" s="124">
        <f>SUM(H8:H9)</f>
        <v>18</v>
      </c>
      <c r="I10" s="125">
        <f>IFERROR(IF(E10="",0,IF(NOT(AND(G10="",H10="")),ROUNDDOWN(((H10+G10)/(F10+H10))*1,3))),0)</f>
        <v>4.4999999999999998E-2</v>
      </c>
    </row>
    <row r="11" spans="1:10" ht="22.5" customHeight="1" x14ac:dyDescent="0.15">
      <c r="F11" s="9"/>
      <c r="G11" s="126"/>
      <c r="H11" s="126"/>
      <c r="I11" s="127"/>
    </row>
    <row r="12" spans="1:10" ht="15.75" customHeight="1" x14ac:dyDescent="0.15">
      <c r="B12" s="333" t="s">
        <v>169</v>
      </c>
      <c r="C12" s="333"/>
      <c r="D12" s="333"/>
      <c r="E12" s="333"/>
      <c r="F12" s="333"/>
      <c r="G12" s="333"/>
      <c r="H12" s="333"/>
      <c r="I12" s="333"/>
    </row>
    <row r="13" spans="1:10" s="116" customFormat="1" ht="26.25" customHeight="1" x14ac:dyDescent="0.15">
      <c r="B13" s="334"/>
      <c r="C13" s="335"/>
      <c r="D13" s="128" t="s">
        <v>170</v>
      </c>
      <c r="E13" s="128" t="s">
        <v>171</v>
      </c>
      <c r="F13" s="128" t="s">
        <v>172</v>
      </c>
      <c r="G13" s="128" t="s">
        <v>173</v>
      </c>
      <c r="H13" s="128" t="s">
        <v>174</v>
      </c>
      <c r="I13" s="128" t="s">
        <v>175</v>
      </c>
    </row>
    <row r="14" spans="1:10" ht="37.5" customHeight="1" thickBot="1" x14ac:dyDescent="0.2">
      <c r="B14" s="129" t="s">
        <v>176</v>
      </c>
      <c r="C14" s="129" t="s">
        <v>177</v>
      </c>
      <c r="D14" s="129" t="s">
        <v>178</v>
      </c>
      <c r="E14" s="129" t="s">
        <v>179</v>
      </c>
      <c r="F14" s="129" t="s">
        <v>180</v>
      </c>
      <c r="G14" s="129" t="s">
        <v>181</v>
      </c>
      <c r="H14" s="129" t="s">
        <v>182</v>
      </c>
      <c r="I14" s="129" t="s">
        <v>183</v>
      </c>
    </row>
    <row r="15" spans="1:10" ht="15.75" customHeight="1" thickBot="1" x14ac:dyDescent="0.2">
      <c r="B15" s="130" t="s">
        <v>164</v>
      </c>
      <c r="C15" s="131" t="s">
        <v>184</v>
      </c>
      <c r="D15" s="132">
        <v>30</v>
      </c>
      <c r="E15" s="132">
        <v>2</v>
      </c>
      <c r="F15" s="133">
        <v>550000</v>
      </c>
      <c r="G15" s="134">
        <f>IF(OR(B15="",D15="",E15="",F15=""),0,ROUNDDOWN(((F15/D15)*E15),2))</f>
        <v>36666.660000000003</v>
      </c>
      <c r="H15" s="135">
        <v>4.4999999999999998E-2</v>
      </c>
      <c r="I15" s="136">
        <f>IF(G15="","",ROUNDDOWN(G15*H15,0))</f>
        <v>1649</v>
      </c>
    </row>
    <row r="16" spans="1:10" ht="15.75" customHeight="1" x14ac:dyDescent="0.15">
      <c r="B16" s="130" t="s">
        <v>185</v>
      </c>
      <c r="C16" s="131" t="s">
        <v>186</v>
      </c>
      <c r="D16" s="132">
        <v>8</v>
      </c>
      <c r="E16" s="132">
        <v>1</v>
      </c>
      <c r="F16" s="133">
        <v>50000</v>
      </c>
      <c r="G16" s="134">
        <f t="shared" ref="G16:G19" si="0">IF(OR(B16="",D16="",E16="",F16=""),0,ROUNDDOWN(((F16/D16)*E16),2))</f>
        <v>6250</v>
      </c>
      <c r="H16" s="137">
        <v>0.05</v>
      </c>
      <c r="I16" s="136">
        <f>IF(G16="","",ROUNDDOWN(G16*H16,0))</f>
        <v>312</v>
      </c>
    </row>
    <row r="17" spans="2:16" ht="15.75" customHeight="1" x14ac:dyDescent="0.15">
      <c r="B17" s="130" t="s">
        <v>187</v>
      </c>
      <c r="C17" s="131" t="s">
        <v>188</v>
      </c>
      <c r="D17" s="132">
        <v>10</v>
      </c>
      <c r="E17" s="132">
        <v>1</v>
      </c>
      <c r="F17" s="133">
        <v>30000</v>
      </c>
      <c r="G17" s="134">
        <f t="shared" si="0"/>
        <v>3000</v>
      </c>
      <c r="H17" s="138">
        <v>7.4999999999999997E-2</v>
      </c>
      <c r="I17" s="136">
        <f>IF(G17="","",ROUNDDOWN(G17*H17,0))</f>
        <v>225</v>
      </c>
    </row>
    <row r="18" spans="2:16" ht="15.75" customHeight="1" x14ac:dyDescent="0.15">
      <c r="B18" s="130" t="s">
        <v>189</v>
      </c>
      <c r="C18" s="131" t="s">
        <v>190</v>
      </c>
      <c r="D18" s="132">
        <v>5</v>
      </c>
      <c r="E18" s="132">
        <v>0</v>
      </c>
      <c r="F18" s="133">
        <v>45000</v>
      </c>
      <c r="G18" s="134">
        <f t="shared" si="0"/>
        <v>0</v>
      </c>
      <c r="H18" s="138">
        <v>0</v>
      </c>
      <c r="I18" s="136">
        <f>IF(G18="","",ROUNDDOWN(G18*H18,0))</f>
        <v>0</v>
      </c>
    </row>
    <row r="19" spans="2:16" ht="15.75" customHeight="1" thickBot="1" x14ac:dyDescent="0.2">
      <c r="B19" s="130" t="s">
        <v>191</v>
      </c>
      <c r="C19" s="131" t="s">
        <v>188</v>
      </c>
      <c r="D19" s="132">
        <v>5</v>
      </c>
      <c r="E19" s="132">
        <v>1</v>
      </c>
      <c r="F19" s="133">
        <v>15000</v>
      </c>
      <c r="G19" s="139">
        <f t="shared" si="0"/>
        <v>3000</v>
      </c>
      <c r="H19" s="138">
        <v>0.1</v>
      </c>
      <c r="I19" s="140">
        <f>IF(G19="","",ROUNDDOWN(G19*H19,0))</f>
        <v>300</v>
      </c>
    </row>
    <row r="20" spans="2:16" ht="15.75" customHeight="1" thickTop="1" thickBot="1" x14ac:dyDescent="0.2">
      <c r="B20" s="336" t="s">
        <v>145</v>
      </c>
      <c r="C20" s="337"/>
      <c r="D20" s="337"/>
      <c r="E20" s="337"/>
      <c r="F20" s="337"/>
      <c r="G20" s="337"/>
      <c r="H20" s="337"/>
      <c r="I20" s="141">
        <f>SUM(I15:I19)</f>
        <v>2486</v>
      </c>
    </row>
    <row r="21" spans="2:16" ht="51" customHeight="1" x14ac:dyDescent="0.15"/>
    <row r="22" spans="2:16" ht="15.75" customHeight="1" x14ac:dyDescent="0.15">
      <c r="B22" s="333" t="s">
        <v>192</v>
      </c>
      <c r="C22" s="333"/>
      <c r="D22" s="333"/>
      <c r="E22" s="333"/>
      <c r="F22" s="333"/>
      <c r="G22" s="333"/>
      <c r="H22" s="333"/>
      <c r="I22" s="333"/>
    </row>
    <row r="23" spans="2:16" s="116" customFormat="1" ht="26.25" customHeight="1" x14ac:dyDescent="0.15">
      <c r="B23" s="334"/>
      <c r="C23" s="335"/>
      <c r="D23" s="128" t="s">
        <v>170</v>
      </c>
      <c r="E23" s="128" t="s">
        <v>171</v>
      </c>
      <c r="F23" s="128" t="s">
        <v>172</v>
      </c>
      <c r="G23" s="128" t="s">
        <v>173</v>
      </c>
      <c r="H23" s="128" t="s">
        <v>174</v>
      </c>
      <c r="I23" s="128" t="s">
        <v>175</v>
      </c>
    </row>
    <row r="24" spans="2:16" ht="37.5" customHeight="1" thickBot="1" x14ac:dyDescent="0.2">
      <c r="B24" s="129" t="s">
        <v>176</v>
      </c>
      <c r="C24" s="129" t="s">
        <v>177</v>
      </c>
      <c r="D24" s="129" t="s">
        <v>178</v>
      </c>
      <c r="E24" s="129" t="s">
        <v>179</v>
      </c>
      <c r="F24" s="129" t="s">
        <v>180</v>
      </c>
      <c r="G24" s="129" t="s">
        <v>181</v>
      </c>
      <c r="H24" s="129" t="s">
        <v>182</v>
      </c>
      <c r="I24" s="129" t="s">
        <v>183</v>
      </c>
    </row>
    <row r="25" spans="2:16" ht="15.75" customHeight="1" thickBot="1" x14ac:dyDescent="0.2">
      <c r="B25" s="142" t="s">
        <v>164</v>
      </c>
      <c r="C25" s="143" t="s">
        <v>193</v>
      </c>
      <c r="D25" s="144">
        <v>30</v>
      </c>
      <c r="E25" s="144">
        <v>2</v>
      </c>
      <c r="F25" s="145">
        <v>500000</v>
      </c>
      <c r="G25" s="134">
        <f>IF(OR(B25="",D25="",E25="",F25=""),0,ROUNDDOWN(((F25/D25)*E25),2))</f>
        <v>33333.33</v>
      </c>
      <c r="H25" s="135">
        <v>4.4999999999999998E-2</v>
      </c>
      <c r="I25" s="136">
        <f>IF(G25="","",ROUNDDOWN(G25*H25,0))</f>
        <v>1499</v>
      </c>
    </row>
    <row r="26" spans="2:16" ht="15.75" customHeight="1" x14ac:dyDescent="0.15">
      <c r="B26" s="142" t="s">
        <v>185</v>
      </c>
      <c r="C26" s="143" t="s">
        <v>194</v>
      </c>
      <c r="D26" s="144">
        <v>8</v>
      </c>
      <c r="E26" s="144">
        <v>1</v>
      </c>
      <c r="F26" s="145">
        <v>100000</v>
      </c>
      <c r="G26" s="134">
        <f t="shared" ref="G26:G29" si="1">IF(OR(B26="",D26="",E26="",F26=""),0,ROUNDDOWN(((F26/D26)*E26),2))</f>
        <v>12500</v>
      </c>
      <c r="H26" s="137">
        <v>0.05</v>
      </c>
      <c r="I26" s="136">
        <f>IF(G26="","",ROUNDDOWN(G26*H26,0))</f>
        <v>625</v>
      </c>
      <c r="K26" s="146"/>
      <c r="L26" s="147"/>
      <c r="M26" s="146"/>
      <c r="N26" s="148"/>
      <c r="O26" s="146"/>
      <c r="P26" s="146"/>
    </row>
    <row r="27" spans="2:16" ht="15.75" customHeight="1" x14ac:dyDescent="0.15">
      <c r="B27" s="142" t="s">
        <v>187</v>
      </c>
      <c r="C27" s="143" t="s">
        <v>195</v>
      </c>
      <c r="D27" s="144">
        <v>10</v>
      </c>
      <c r="E27" s="144">
        <v>1</v>
      </c>
      <c r="F27" s="145">
        <v>200000</v>
      </c>
      <c r="G27" s="134">
        <f t="shared" si="1"/>
        <v>20000</v>
      </c>
      <c r="H27" s="138">
        <v>7.4999999999999997E-2</v>
      </c>
      <c r="I27" s="136">
        <f>IF(G27="","",ROUNDDOWN(G27*H27,0))</f>
        <v>1500</v>
      </c>
      <c r="K27" s="146"/>
      <c r="L27" s="149"/>
      <c r="M27" s="150"/>
      <c r="N27" s="151"/>
      <c r="O27" s="151"/>
      <c r="P27" s="149"/>
    </row>
    <row r="28" spans="2:16" ht="15.75" customHeight="1" x14ac:dyDescent="0.15">
      <c r="B28" s="130" t="s">
        <v>189</v>
      </c>
      <c r="C28" s="143" t="s">
        <v>196</v>
      </c>
      <c r="D28" s="144">
        <v>5</v>
      </c>
      <c r="E28" s="144">
        <v>0</v>
      </c>
      <c r="F28" s="145">
        <v>70000</v>
      </c>
      <c r="G28" s="134">
        <f t="shared" si="1"/>
        <v>0</v>
      </c>
      <c r="H28" s="138">
        <v>0</v>
      </c>
      <c r="I28" s="136">
        <f>IF(G28="","",ROUNDDOWN(G28*H28,0))</f>
        <v>0</v>
      </c>
      <c r="K28" s="146"/>
      <c r="L28" s="152"/>
      <c r="M28" s="153"/>
      <c r="N28" s="154"/>
      <c r="O28" s="155"/>
      <c r="P28" s="156"/>
    </row>
    <row r="29" spans="2:16" ht="15.75" customHeight="1" thickBot="1" x14ac:dyDescent="0.2">
      <c r="B29" s="130" t="s">
        <v>191</v>
      </c>
      <c r="C29" s="143" t="s">
        <v>197</v>
      </c>
      <c r="D29" s="144">
        <v>5</v>
      </c>
      <c r="E29" s="144">
        <v>1</v>
      </c>
      <c r="F29" s="145">
        <v>35000</v>
      </c>
      <c r="G29" s="139">
        <f t="shared" si="1"/>
        <v>7000</v>
      </c>
      <c r="H29" s="138">
        <v>0.1</v>
      </c>
      <c r="I29" s="140">
        <f>IF(G29="","",ROUNDDOWN(G29*H29,0))</f>
        <v>700</v>
      </c>
      <c r="K29" s="157"/>
      <c r="L29" s="158"/>
      <c r="M29" s="159"/>
      <c r="N29" s="159"/>
      <c r="O29" s="160"/>
      <c r="P29" s="161"/>
    </row>
    <row r="30" spans="2:16" ht="15.75" customHeight="1" thickTop="1" thickBot="1" x14ac:dyDescent="0.2">
      <c r="B30" s="336" t="s">
        <v>145</v>
      </c>
      <c r="C30" s="337"/>
      <c r="D30" s="337"/>
      <c r="E30" s="337"/>
      <c r="F30" s="337"/>
      <c r="G30" s="337"/>
      <c r="H30" s="337"/>
      <c r="I30" s="141">
        <f>SUM(I25:I29)</f>
        <v>4324</v>
      </c>
      <c r="K30" s="157"/>
      <c r="L30" s="162"/>
      <c r="M30" s="163"/>
      <c r="N30" s="159"/>
      <c r="O30" s="160"/>
      <c r="P30" s="161"/>
    </row>
    <row r="31" spans="2:16" ht="30" customHeight="1" x14ac:dyDescent="0.15"/>
    <row r="32" spans="2:16" ht="15.75" customHeight="1" x14ac:dyDescent="0.15">
      <c r="B32" s="146" t="s">
        <v>198</v>
      </c>
      <c r="E32" s="146"/>
      <c r="F32" s="148"/>
      <c r="G32" s="146"/>
      <c r="H32" s="146"/>
    </row>
    <row r="33" spans="1:8" ht="26.25" customHeight="1" x14ac:dyDescent="0.15">
      <c r="B33" s="334"/>
      <c r="C33" s="335"/>
      <c r="D33" s="164" t="s">
        <v>199</v>
      </c>
      <c r="E33" s="165" t="s">
        <v>200</v>
      </c>
      <c r="F33" s="166" t="s">
        <v>201</v>
      </c>
      <c r="G33" s="166" t="s">
        <v>202</v>
      </c>
      <c r="H33" s="164" t="s">
        <v>203</v>
      </c>
    </row>
    <row r="34" spans="1:8" ht="37.5" customHeight="1" x14ac:dyDescent="0.15">
      <c r="A34" s="167"/>
      <c r="B34" s="129" t="s">
        <v>176</v>
      </c>
      <c r="C34" s="129" t="s">
        <v>177</v>
      </c>
      <c r="D34" s="168" t="s">
        <v>204</v>
      </c>
      <c r="E34" s="169" t="s">
        <v>205</v>
      </c>
      <c r="F34" s="169" t="s">
        <v>206</v>
      </c>
      <c r="G34" s="169" t="s">
        <v>207</v>
      </c>
      <c r="H34" s="170" t="s">
        <v>208</v>
      </c>
    </row>
    <row r="35" spans="1:8" ht="15.75" customHeight="1" x14ac:dyDescent="0.15">
      <c r="B35" s="142" t="s">
        <v>164</v>
      </c>
      <c r="C35" s="143" t="s">
        <v>209</v>
      </c>
      <c r="D35" s="171">
        <v>400000</v>
      </c>
      <c r="E35" s="172">
        <v>26</v>
      </c>
      <c r="F35" s="173">
        <f>IF(OR(D35="",E35="",G35=""),0,ROUNDDOWN(D35/E35,0))</f>
        <v>15384</v>
      </c>
      <c r="G35" s="174">
        <v>0.5</v>
      </c>
      <c r="H35" s="175">
        <f>+ROUNDDOWN(+F35*G35,0)</f>
        <v>7692</v>
      </c>
    </row>
    <row r="36" spans="1:8" ht="15.75" customHeight="1" x14ac:dyDescent="0.15">
      <c r="B36" s="142" t="s">
        <v>164</v>
      </c>
      <c r="C36" s="143" t="s">
        <v>210</v>
      </c>
      <c r="D36" s="176">
        <v>400000</v>
      </c>
      <c r="E36" s="177">
        <v>26</v>
      </c>
      <c r="F36" s="173">
        <f>IF(OR(D36="",E36="",G36=""),0,ROUNDDOWN(D36/E36,0))</f>
        <v>15384</v>
      </c>
      <c r="G36" s="174">
        <v>1</v>
      </c>
      <c r="H36" s="175">
        <f>+ROUNDDOWN(+F36*G36,0)</f>
        <v>15384</v>
      </c>
    </row>
    <row r="37" spans="1:8" ht="15.75" customHeight="1" x14ac:dyDescent="0.15">
      <c r="B37" s="142" t="s">
        <v>164</v>
      </c>
      <c r="C37" s="143" t="s">
        <v>211</v>
      </c>
      <c r="D37" s="176">
        <v>400000</v>
      </c>
      <c r="E37" s="177">
        <v>26</v>
      </c>
      <c r="F37" s="173">
        <f>IF(OR(D37="",E37="",G37=""),0,ROUNDDOWN(D37/E37,0))</f>
        <v>15384</v>
      </c>
      <c r="G37" s="174">
        <v>0.5</v>
      </c>
      <c r="H37" s="175">
        <f>+ROUNDDOWN(+F37*G37,0)</f>
        <v>7692</v>
      </c>
    </row>
    <row r="38" spans="1:8" ht="15.75" customHeight="1" x14ac:dyDescent="0.15">
      <c r="B38" s="142"/>
      <c r="C38" s="143"/>
      <c r="D38" s="176"/>
      <c r="E38" s="177"/>
      <c r="F38" s="173">
        <f>IF(OR(D38="",E38="",G38=""),0,ROUNDDOWN(D38/E38,0))</f>
        <v>0</v>
      </c>
      <c r="G38" s="174"/>
      <c r="H38" s="175">
        <f>+ROUNDDOWN(+F38*G38,0)</f>
        <v>0</v>
      </c>
    </row>
    <row r="39" spans="1:8" ht="15.75" customHeight="1" thickBot="1" x14ac:dyDescent="0.2">
      <c r="B39" s="178"/>
      <c r="C39" s="179"/>
      <c r="D39" s="180"/>
      <c r="E39" s="181"/>
      <c r="F39" s="182">
        <f>IF(OR(D39="",E39="",G39=""),0,ROUNDDOWN(D39/E39,0))</f>
        <v>0</v>
      </c>
      <c r="G39" s="183"/>
      <c r="H39" s="175">
        <f>+ROUNDDOWN(+F39*G39,0)</f>
        <v>0</v>
      </c>
    </row>
    <row r="40" spans="1:8" ht="15.75" customHeight="1" thickTop="1" thickBot="1" x14ac:dyDescent="0.2">
      <c r="B40" s="324" t="s">
        <v>145</v>
      </c>
      <c r="C40" s="325"/>
      <c r="D40" s="325"/>
      <c r="E40" s="325"/>
      <c r="F40" s="325"/>
      <c r="G40" s="325"/>
      <c r="H40" s="184">
        <f>SUM(H35:H39)</f>
        <v>30768</v>
      </c>
    </row>
    <row r="41" spans="1:8" ht="15.75" customHeight="1" x14ac:dyDescent="0.15">
      <c r="A41" s="157"/>
      <c r="B41" s="162"/>
      <c r="C41" s="159"/>
      <c r="D41" s="159"/>
      <c r="E41" s="185"/>
      <c r="F41" s="186"/>
    </row>
    <row r="42" spans="1:8" x14ac:dyDescent="0.15">
      <c r="A42" s="146"/>
      <c r="B42" s="146"/>
      <c r="C42" s="159"/>
      <c r="D42" s="159"/>
      <c r="E42" s="186"/>
      <c r="F42" s="161"/>
    </row>
  </sheetData>
  <sheetProtection algorithmName="SHA-512" hashValue="kPBy0496wAmLllm2iw7qWQIAIMk7DuKh9E+IAwBKphNyVrYlgDueMYashreHxKbPmBrR2e7FvIBIfOQztd/50w==" saltValue="rNWmP5hBeKxz3z6Op8VWLQ==" spinCount="100000" sheet="1" objects="1" scenarios="1"/>
  <mergeCells count="12">
    <mergeCell ref="B40:G40"/>
    <mergeCell ref="A3:J3"/>
    <mergeCell ref="A5:B5"/>
    <mergeCell ref="C5:D5"/>
    <mergeCell ref="F5:I6"/>
    <mergeCell ref="B12:I12"/>
    <mergeCell ref="B13:C13"/>
    <mergeCell ref="B20:H20"/>
    <mergeCell ref="B22:I22"/>
    <mergeCell ref="B23:C23"/>
    <mergeCell ref="B30:H30"/>
    <mergeCell ref="B33:C33"/>
  </mergeCells>
  <phoneticPr fontId="3"/>
  <printOptions horizontalCentered="1"/>
  <pageMargins left="0.70866141732283472" right="0.70866141732283472" top="0.74803149606299213" bottom="0.74803149606299213" header="0.31496062992125984" footer="0.31496062992125984"/>
  <pageSetup paperSize="9" scale="86" fitToHeight="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業務日誌（個人用）記入例</vt:lpstr>
      <vt:lpstr>業務日誌（年度集計用）記入例</vt:lpstr>
      <vt:lpstr>人件費計算シート 記入例</vt:lpstr>
      <vt:lpstr>費用按分計算例シート  記入例</vt:lpstr>
      <vt:lpstr>'業務日誌（個人用）記入例'!Print_Area</vt:lpstr>
      <vt:lpstr>'業務日誌（年度集計用）記入例'!Print_Area</vt:lpstr>
      <vt:lpstr>'人件費計算シート 記入例'!Print_Area</vt:lpstr>
      <vt:lpstr>'費用按分計算例シート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2024-03-26T05:55:38Z</cp:lastPrinted>
  <dcterms:created xsi:type="dcterms:W3CDTF">2018-12-28T08:26:12Z</dcterms:created>
  <dcterms:modified xsi:type="dcterms:W3CDTF">2025-03-21T08:02:06Z</dcterms:modified>
</cp:coreProperties>
</file>